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5125" windowHeight="12135"/>
  </bookViews>
  <sheets>
    <sheet name="Hoja1" sheetId="1" r:id="rId1"/>
  </sheets>
  <definedNames>
    <definedName name="_xlnm._FilterDatabase" localSheetId="0" hidden="1">Hoja1!$A$8:$Y$43</definedName>
    <definedName name="_xlnm.Print_Titles" localSheetId="0">Hoja1!$1:$7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4" i="1" l="1"/>
  <c r="Y40" i="1" l="1"/>
  <c r="V40" i="1"/>
  <c r="W40" i="1"/>
  <c r="X40" i="1"/>
  <c r="Q40" i="1"/>
  <c r="R40" i="1" s="1"/>
  <c r="L40" i="1"/>
  <c r="M40" i="1" s="1"/>
  <c r="G40" i="1"/>
  <c r="H40" i="1"/>
  <c r="X9" i="1" l="1"/>
  <c r="V43" i="1"/>
  <c r="Q43" i="1"/>
  <c r="L43" i="1"/>
  <c r="L42" i="1"/>
  <c r="G43" i="1"/>
  <c r="V38" i="1"/>
  <c r="V39" i="1"/>
  <c r="V41" i="1"/>
  <c r="V42" i="1"/>
  <c r="G39" i="1"/>
  <c r="G41" i="1"/>
  <c r="G42" i="1"/>
  <c r="L38" i="1"/>
  <c r="L39" i="1"/>
  <c r="L41" i="1"/>
  <c r="Q38" i="1"/>
  <c r="Q39" i="1"/>
  <c r="Q41" i="1"/>
  <c r="Q42" i="1"/>
  <c r="G38" i="1"/>
  <c r="V32" i="1"/>
  <c r="V33" i="1"/>
  <c r="V34" i="1"/>
  <c r="V35" i="1"/>
  <c r="V36" i="1"/>
  <c r="V37" i="1"/>
  <c r="Q32" i="1"/>
  <c r="Q33" i="1"/>
  <c r="Q34" i="1"/>
  <c r="Q35" i="1"/>
  <c r="Q36" i="1"/>
  <c r="Q37" i="1"/>
  <c r="L32" i="1"/>
  <c r="L33" i="1"/>
  <c r="L34" i="1"/>
  <c r="L35" i="1"/>
  <c r="L36" i="1"/>
  <c r="L37" i="1"/>
  <c r="G32" i="1"/>
  <c r="G33" i="1"/>
  <c r="G34" i="1"/>
  <c r="G35" i="1"/>
  <c r="G36" i="1"/>
  <c r="G37" i="1"/>
  <c r="V28" i="1"/>
  <c r="V29" i="1"/>
  <c r="V30" i="1"/>
  <c r="V31" i="1"/>
  <c r="Q28" i="1"/>
  <c r="Q29" i="1"/>
  <c r="Q30" i="1"/>
  <c r="Q31" i="1"/>
  <c r="V16" i="1"/>
  <c r="V17" i="1"/>
  <c r="V18" i="1"/>
  <c r="V19" i="1"/>
  <c r="V20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Q18" i="1"/>
  <c r="Q19" i="1"/>
  <c r="Q20" i="1"/>
  <c r="Q21" i="1"/>
  <c r="Q22" i="1"/>
  <c r="Q23" i="1"/>
  <c r="Q24" i="1"/>
  <c r="Q25" i="1"/>
  <c r="Q26" i="1"/>
  <c r="Q27" i="1"/>
  <c r="V21" i="1"/>
  <c r="V22" i="1"/>
  <c r="V23" i="1"/>
  <c r="V24" i="1"/>
  <c r="V25" i="1"/>
  <c r="V26" i="1"/>
  <c r="V27" i="1"/>
  <c r="V10" i="1"/>
  <c r="Y32" i="1" l="1"/>
  <c r="W32" i="1" s="1"/>
  <c r="Y43" i="1"/>
  <c r="R43" i="1" s="1"/>
  <c r="Y28" i="1"/>
  <c r="Y35" i="1"/>
  <c r="H35" i="1" s="1"/>
  <c r="Y30" i="1"/>
  <c r="R30" i="1" s="1"/>
  <c r="Y41" i="1"/>
  <c r="Y39" i="1"/>
  <c r="H39" i="1" s="1"/>
  <c r="Y42" i="1"/>
  <c r="M42" i="1" s="1"/>
  <c r="Y38" i="1"/>
  <c r="M38" i="1" s="1"/>
  <c r="Y37" i="1"/>
  <c r="R37" i="1" s="1"/>
  <c r="Y36" i="1"/>
  <c r="W36" i="1" s="1"/>
  <c r="Y34" i="1"/>
  <c r="H34" i="1" s="1"/>
  <c r="Y33" i="1"/>
  <c r="R33" i="1" s="1"/>
  <c r="M33" i="1"/>
  <c r="Y31" i="1"/>
  <c r="R31" i="1" s="1"/>
  <c r="W31" i="1"/>
  <c r="Y29" i="1"/>
  <c r="R29" i="1" s="1"/>
  <c r="Y24" i="1"/>
  <c r="M24" i="1" s="1"/>
  <c r="Y21" i="1"/>
  <c r="M21" i="1" s="1"/>
  <c r="Y26" i="1"/>
  <c r="M26" i="1" s="1"/>
  <c r="Y20" i="1"/>
  <c r="R20" i="1" s="1"/>
  <c r="Y27" i="1"/>
  <c r="W27" i="1" s="1"/>
  <c r="Y19" i="1"/>
  <c r="R19" i="1" s="1"/>
  <c r="Y23" i="1"/>
  <c r="H23" i="1" s="1"/>
  <c r="Y22" i="1"/>
  <c r="H22" i="1" s="1"/>
  <c r="Y25" i="1"/>
  <c r="R25" i="1" s="1"/>
  <c r="Y18" i="1"/>
  <c r="W18" i="1" s="1"/>
  <c r="V11" i="1"/>
  <c r="V12" i="1"/>
  <c r="V13" i="1"/>
  <c r="V14" i="1"/>
  <c r="V15" i="1"/>
  <c r="Q10" i="1"/>
  <c r="Q11" i="1"/>
  <c r="Q12" i="1"/>
  <c r="Q13" i="1"/>
  <c r="Q14" i="1"/>
  <c r="Q15" i="1"/>
  <c r="Q16" i="1"/>
  <c r="Q17" i="1"/>
  <c r="L10" i="1"/>
  <c r="L11" i="1"/>
  <c r="L12" i="1"/>
  <c r="L13" i="1"/>
  <c r="L14" i="1"/>
  <c r="L15" i="1"/>
  <c r="L16" i="1"/>
  <c r="L17" i="1"/>
  <c r="V9" i="1"/>
  <c r="Q9" i="1"/>
  <c r="L9" i="1"/>
  <c r="G10" i="1"/>
  <c r="G11" i="1"/>
  <c r="G12" i="1"/>
  <c r="G13" i="1"/>
  <c r="G14" i="1"/>
  <c r="G15" i="1"/>
  <c r="G16" i="1"/>
  <c r="G17" i="1"/>
  <c r="G9" i="1"/>
  <c r="R36" i="1" l="1"/>
  <c r="W30" i="1"/>
  <c r="M30" i="1"/>
  <c r="H30" i="1"/>
  <c r="X43" i="1"/>
  <c r="W29" i="1"/>
  <c r="M36" i="1"/>
  <c r="H31" i="1"/>
  <c r="W43" i="1"/>
  <c r="Y10" i="1"/>
  <c r="W10" i="1" s="1"/>
  <c r="R32" i="1"/>
  <c r="R39" i="1"/>
  <c r="H32" i="1"/>
  <c r="W35" i="1"/>
  <c r="M39" i="1"/>
  <c r="M32" i="1"/>
  <c r="M35" i="1"/>
  <c r="H33" i="1"/>
  <c r="R35" i="1"/>
  <c r="H28" i="1"/>
  <c r="M28" i="1"/>
  <c r="W28" i="1"/>
  <c r="R28" i="1"/>
  <c r="Y14" i="1"/>
  <c r="W14" i="1" s="1"/>
  <c r="M31" i="1"/>
  <c r="H36" i="1"/>
  <c r="M41" i="1"/>
  <c r="R41" i="1"/>
  <c r="W33" i="1"/>
  <c r="W39" i="1"/>
  <c r="W42" i="1"/>
  <c r="H29" i="1"/>
  <c r="W37" i="1"/>
  <c r="R42" i="1"/>
  <c r="W41" i="1"/>
  <c r="H38" i="1"/>
  <c r="W38" i="1"/>
  <c r="R38" i="1"/>
  <c r="M37" i="1"/>
  <c r="H37" i="1"/>
  <c r="M34" i="1"/>
  <c r="R34" i="1"/>
  <c r="W34" i="1"/>
  <c r="M29" i="1"/>
  <c r="R24" i="1"/>
  <c r="H24" i="1"/>
  <c r="W24" i="1"/>
  <c r="M23" i="1"/>
  <c r="R23" i="1"/>
  <c r="R21" i="1"/>
  <c r="H21" i="1"/>
  <c r="M22" i="1"/>
  <c r="W22" i="1"/>
  <c r="R22" i="1"/>
  <c r="W20" i="1"/>
  <c r="M27" i="1"/>
  <c r="H27" i="1"/>
  <c r="H26" i="1"/>
  <c r="R27" i="1"/>
  <c r="W21" i="1"/>
  <c r="M20" i="1"/>
  <c r="Y16" i="1"/>
  <c r="H16" i="1" s="1"/>
  <c r="W26" i="1"/>
  <c r="Y12" i="1"/>
  <c r="H12" i="1" s="1"/>
  <c r="W23" i="1"/>
  <c r="H20" i="1"/>
  <c r="Y15" i="1"/>
  <c r="R26" i="1"/>
  <c r="W25" i="1"/>
  <c r="W19" i="1"/>
  <c r="M19" i="1"/>
  <c r="H19" i="1"/>
  <c r="Y17" i="1"/>
  <c r="H17" i="1" s="1"/>
  <c r="M18" i="1"/>
  <c r="H25" i="1"/>
  <c r="H18" i="1"/>
  <c r="R18" i="1"/>
  <c r="M25" i="1"/>
  <c r="Y13" i="1"/>
  <c r="H10" i="1"/>
  <c r="Y11" i="1"/>
  <c r="H11" i="1" s="1"/>
  <c r="Y9" i="1"/>
  <c r="X30" i="1" l="1"/>
  <c r="X39" i="1"/>
  <c r="X35" i="1"/>
  <c r="X22" i="1"/>
  <c r="X20" i="1"/>
  <c r="X42" i="1"/>
  <c r="X36" i="1"/>
  <c r="X33" i="1"/>
  <c r="X25" i="1"/>
  <c r="X34" i="1"/>
  <c r="X24" i="1"/>
  <c r="X26" i="1"/>
  <c r="X23" i="1"/>
  <c r="X21" i="1"/>
  <c r="X41" i="1"/>
  <c r="M10" i="1"/>
  <c r="X27" i="1"/>
  <c r="X19" i="1"/>
  <c r="X37" i="1"/>
  <c r="X29" i="1"/>
  <c r="X31" i="1"/>
  <c r="R10" i="1"/>
  <c r="X32" i="1"/>
  <c r="X18" i="1"/>
  <c r="X38" i="1"/>
  <c r="X28" i="1"/>
  <c r="H15" i="1"/>
  <c r="M15" i="1"/>
  <c r="H14" i="1"/>
  <c r="W11" i="1"/>
  <c r="W12" i="1"/>
  <c r="M12" i="1"/>
  <c r="R12" i="1"/>
  <c r="R16" i="1"/>
  <c r="M16" i="1"/>
  <c r="W13" i="1"/>
  <c r="H13" i="1"/>
  <c r="W15" i="1"/>
  <c r="W16" i="1"/>
  <c r="R15" i="1"/>
  <c r="W17" i="1"/>
  <c r="R17" i="1"/>
  <c r="M17" i="1"/>
  <c r="M14" i="1"/>
  <c r="R14" i="1"/>
  <c r="R13" i="1"/>
  <c r="M13" i="1"/>
  <c r="R11" i="1"/>
  <c r="M11" i="1"/>
  <c r="X10" i="1" l="1"/>
  <c r="X11" i="1"/>
  <c r="X12" i="1"/>
  <c r="X17" i="1"/>
  <c r="X16" i="1"/>
  <c r="X15" i="1"/>
  <c r="X13" i="1"/>
  <c r="X14" i="1"/>
</calcChain>
</file>

<file path=xl/sharedStrings.xml><?xml version="1.0" encoding="utf-8"?>
<sst xmlns="http://schemas.openxmlformats.org/spreadsheetml/2006/main" count="103" uniqueCount="82">
  <si>
    <t>DIRECCION ADMINISTRATIVA</t>
  </si>
  <si>
    <t xml:space="preserve">SUBDIRECCION DE RECURSOS MATERIALES </t>
  </si>
  <si>
    <t>Descripcion de Bienes y/o Servicios</t>
  </si>
  <si>
    <t>Via de Financiamiento</t>
  </si>
  <si>
    <t>Total Estimado de Gasto</t>
  </si>
  <si>
    <t>Programacion</t>
  </si>
  <si>
    <t>Ene</t>
  </si>
  <si>
    <t>Feb</t>
  </si>
  <si>
    <t>Mar</t>
  </si>
  <si>
    <t>primer trimestre</t>
  </si>
  <si>
    <t>Porcentaje Primer Trimestre</t>
  </si>
  <si>
    <t>Abr</t>
  </si>
  <si>
    <t>May</t>
  </si>
  <si>
    <t>Jun</t>
  </si>
  <si>
    <t>segundo Trimestre</t>
  </si>
  <si>
    <t>Porcentaje Segundo Trimestre</t>
  </si>
  <si>
    <t>Jul</t>
  </si>
  <si>
    <t xml:space="preserve">Ago </t>
  </si>
  <si>
    <t>Sep</t>
  </si>
  <si>
    <t>Tercer Trimestre</t>
  </si>
  <si>
    <t>Porcentaje Tercer Trimestre</t>
  </si>
  <si>
    <t>Oct</t>
  </si>
  <si>
    <t>Nov</t>
  </si>
  <si>
    <t>Dic</t>
  </si>
  <si>
    <t>Cuarto Trimestre</t>
  </si>
  <si>
    <t>Porcentaje Cuarto Trimestre</t>
  </si>
  <si>
    <t>SERVICIOS DE SALUD DE ZACATECAS</t>
  </si>
  <si>
    <t>PROGRAMA ANUAL DE ADQUISICIONES, ARRENDAMIENTOS, CONTRATACIONES Y PRESTACION DE SERVICIOS PARA EL EJERCICIO  2020</t>
  </si>
  <si>
    <t>SERVICIO INTEGRAL DE HEMODIALISIS</t>
  </si>
  <si>
    <t xml:space="preserve">SERVICIO DE  DISTRIBUCION DE MEDICAMENTOS </t>
  </si>
  <si>
    <t>ROPA HOSPITALARIA Y QUIRURGICA</t>
  </si>
  <si>
    <t>CONSUMIBLES PARA EQUIPOS DE IMPRESIÓN</t>
  </si>
  <si>
    <t>FASSA</t>
  </si>
  <si>
    <t>CONSUMIBLES PARA BOMBAS DE INFUSIÓN VOLUMETRICAS</t>
  </si>
  <si>
    <t xml:space="preserve">MONEDEROS ELECTRÓNICOS DE VALES DE DESPENSA </t>
  </si>
  <si>
    <t>MALAS QUIRURGICAS</t>
  </si>
  <si>
    <t>VALVULAS DE DERIVACIÓN</t>
  </si>
  <si>
    <t>INSABI</t>
  </si>
  <si>
    <t>MARCAPASOS</t>
  </si>
  <si>
    <t>KIT´S DE ATENCIÓN A CATARATAS</t>
  </si>
  <si>
    <t>MATERIAL RADIOLOGICO</t>
  </si>
  <si>
    <t>FASSA /  GOBIERNO DEL ESTADO</t>
  </si>
  <si>
    <t>FASSA / INSABI</t>
  </si>
  <si>
    <t>VESTUARIO, UNIFORMES Y PRENDAS DE PROTECCIÓN</t>
  </si>
  <si>
    <t>ACCESORIOS PARA ESTERILIZADOR DE PLASMA</t>
  </si>
  <si>
    <t>CUOTAS DE RECUPERACION</t>
  </si>
  <si>
    <t>FASSA / INSABI / GASTOS CATASTROFICOS</t>
  </si>
  <si>
    <t>SERVICIO INTEGRAL DE SUMINISTRO DE MEDICAMENTOS ONCOLOGICOS MEZCLADOS EN FORMULA MAGISTRAL</t>
  </si>
  <si>
    <t>GASTOS CATASTROFICOS</t>
  </si>
  <si>
    <t>FASSA / INSABI / CUOTAS DE RECUPERACIÓN</t>
  </si>
  <si>
    <t>SERVICIO INTEGRAL DE OSTEOSINTESIS</t>
  </si>
  <si>
    <t xml:space="preserve">POLIZA DE SEGUROS VEHICULARES </t>
  </si>
  <si>
    <t>FASSA / APORTACION LIQUIDA ESTATAL / BRIGADAS MEDICAS MOVILES / GOBIERNO ESTATAL</t>
  </si>
  <si>
    <t>SERVICIO INTEGRAL DE SEGURIDAD Y VIGILANCIA EN UNIDADES MÉDICAS Y ADMINISTRATIVAS DE LOS SERVICIOS DE SALUD DE ZACATECAS</t>
  </si>
  <si>
    <t>SUMINISTRO DE OXÍGENO Y GASES MEDICINALES PARA LAS UNIDADES MÉDICAS Y OXÍGENO MEDICINAL DOMICILIARIO PARA PACIENTES</t>
  </si>
  <si>
    <t>SERVICIO INTEGRAL DE PRUEBAS DE LABORATORIO CLINICO</t>
  </si>
  <si>
    <t>SERVICIO INTEGRAL DE BANCO DE SANGRE</t>
  </si>
  <si>
    <t>SERVICIO INTEGRAL DE RECOLECCIÓN, TRANSPORTE, ACOPIO, TRATAMIENTO Y DISPOSICION FINAL DE LOS RESIDUOS PELIGROSOS Y RESIDUOS PELIGROSOS BIOLOGICO INFECCIOSOS (RPBI), QUE SE GENERAN EN LAS UNIDADES MEDICAS</t>
  </si>
  <si>
    <t xml:space="preserve">FASSA </t>
  </si>
  <si>
    <t xml:space="preserve">MATERIALES Y UTILES DE OFICINA </t>
  </si>
  <si>
    <t>MATERIALES Y ARTICULOS DE LIMPIEZA</t>
  </si>
  <si>
    <t xml:space="preserve">MATERIALES, ACCESORIOS Y SUMINISTROS MEDICOS </t>
  </si>
  <si>
    <t>ALIMENTOS PARA UNIDADES MEDICAS</t>
  </si>
  <si>
    <t>TIRAS REACTIVAS PARA GLUCOMETROS EN HOSPITALES</t>
  </si>
  <si>
    <t>COMBUSTIBLES Y LUBRICANTES</t>
  </si>
  <si>
    <t>FASSA / FAM / BRIGADAS MEDICAS MOVILES</t>
  </si>
  <si>
    <t>COMBUSTIBLE PARA MAQUINARIA Y EQUIPO (GAS LP)</t>
  </si>
  <si>
    <t>SERVICIO INTEGRAL  DE LIMPIEZA EN LAS UNIDADES MÉDICAS Y ADMINISTRATIVAS DE LOS SERVICIOS DE SALUD DE ZACATECAS</t>
  </si>
  <si>
    <t>POLIZA DE MANTENIMIENTO Y SOPORTE ANUAL DE LICENCIAS PARA LA OPERACIÓN DEL SISTEMA DE GESTION FINANCIERA TIPO GRP Y TABLEROS DE CONTROL SAP Y LICENCIAS DE FORTINET</t>
  </si>
  <si>
    <t>FASSA / FAM</t>
  </si>
  <si>
    <t>MTTO Y CONSERVACION  DE VEHICULOS</t>
  </si>
  <si>
    <t>POLIZA DE  MANTENIMIENTO DE LOS EQUIPOS DE LA RED INFORMATICA Y CIRCUITOS CERRADOS DE TELEVISION (CCTV)</t>
  </si>
  <si>
    <t xml:space="preserve"> POLIZA PARA EL MANTENIMIENTO PREVENTIVO Y CORRECTIVO DE EQUIPOS DE LA RED DE TELERADIOLOGIA</t>
  </si>
  <si>
    <t>Porcentaje Total</t>
  </si>
  <si>
    <t>Gasto Total</t>
  </si>
  <si>
    <t>FASSA / CUOTAS DE RECUPERACIÓN / APORTACIÓN LIQUIDA ESTATAL</t>
  </si>
  <si>
    <t>FAM:         FORTALECIMIENTO A LA ATENCIÓN MEDICA</t>
  </si>
  <si>
    <t>FASSA:       FONDO DE APORTACIONES PARA LOS SERVICIOS DE SALUD</t>
  </si>
  <si>
    <t>INSABI:     PRESTACIÓN GRATUITA DE SERVICIOS DE SALUD, MEDICAMENTOS Y DEMAS INSUMOS, ASOCIADOS A LAS PERSONAS SIN SEGURIDAD SOCIAL</t>
  </si>
  <si>
    <t>SERVICIO INTEGRAL DE ADMINISTRACION Y ABASTO DE MEDICAMENTOS A TRAVES DE FARMACIAS SUBROGADAS</t>
  </si>
  <si>
    <t>SERVICIO INTEGRAL DE TIMBRADO DE NOMINA</t>
  </si>
  <si>
    <t>GOBIERNO ESTATAL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</si>
</sst>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44" fontId="0" fillId="0" borderId="0" xfId="1" applyFont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44" fontId="2" fillId="0" borderId="0" xfId="1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vertical="center" wrapText="1"/>
    </xf>
    <xf numFmtId="44" fontId="3" fillId="0" borderId="0" xfId="1" applyFont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0" xfId="1" applyFont="1" applyFill="1" applyBorder="1" applyAlignment="1">
      <alignment horizontal="center" vertical="center" wrapText="1"/>
    </xf>
    <xf numFmtId="44" fontId="10" fillId="0" borderId="0" xfId="1" applyFont="1" applyFill="1" applyBorder="1" applyAlignment="1">
      <alignment horizontal="center" vertical="center"/>
    </xf>
    <xf numFmtId="44" fontId="9" fillId="0" borderId="0" xfId="1" applyFont="1" applyFill="1" applyBorder="1" applyAlignment="1">
      <alignment horizontal="center" vertical="center" wrapText="1"/>
    </xf>
    <xf numFmtId="44" fontId="7" fillId="0" borderId="0" xfId="1" applyNumberFormat="1" applyFont="1" applyFill="1" applyBorder="1" applyAlignment="1">
      <alignment horizontal="center" vertical="center"/>
    </xf>
    <xf numFmtId="9" fontId="8" fillId="0" borderId="0" xfId="2" applyFont="1" applyFill="1" applyBorder="1" applyAlignment="1">
      <alignment horizontal="center" vertical="center" wrapText="1"/>
    </xf>
    <xf numFmtId="44" fontId="8" fillId="0" borderId="0" xfId="1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4" fontId="4" fillId="2" borderId="3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4" fontId="12" fillId="0" borderId="1" xfId="1" applyFont="1" applyFill="1" applyBorder="1" applyAlignment="1">
      <alignment horizontal="center" vertical="center" wrapText="1"/>
    </xf>
    <xf numFmtId="44" fontId="13" fillId="0" borderId="1" xfId="1" applyFont="1" applyBorder="1" applyAlignment="1">
      <alignment horizontal="center" vertical="center" wrapText="1"/>
    </xf>
    <xf numFmtId="44" fontId="14" fillId="0" borderId="1" xfId="1" applyFont="1" applyFill="1" applyBorder="1" applyAlignment="1">
      <alignment horizontal="center" vertical="center"/>
    </xf>
    <xf numFmtId="44" fontId="14" fillId="0" borderId="1" xfId="1" applyFont="1" applyFill="1" applyBorder="1" applyAlignment="1">
      <alignment horizontal="center" vertical="center" wrapText="1"/>
    </xf>
    <xf numFmtId="44" fontId="12" fillId="3" borderId="1" xfId="1" applyNumberFormat="1" applyFont="1" applyFill="1" applyBorder="1" applyAlignment="1">
      <alignment horizontal="center" vertical="center"/>
    </xf>
    <xf numFmtId="9" fontId="4" fillId="3" borderId="1" xfId="2" applyFont="1" applyFill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9" fontId="4" fillId="3" borderId="1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44" fontId="12" fillId="0" borderId="1" xfId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44" fontId="12" fillId="0" borderId="0" xfId="1" applyFont="1" applyFill="1" applyBorder="1" applyAlignment="1">
      <alignment horizontal="center" vertical="center" wrapText="1"/>
    </xf>
    <xf numFmtId="44" fontId="13" fillId="0" borderId="0" xfId="1" applyFont="1" applyFill="1" applyBorder="1" applyAlignment="1">
      <alignment horizontal="center" vertical="center" wrapText="1"/>
    </xf>
    <xf numFmtId="44" fontId="14" fillId="0" borderId="0" xfId="1" applyFont="1" applyFill="1" applyBorder="1" applyAlignment="1">
      <alignment horizontal="center" vertical="center"/>
    </xf>
    <xf numFmtId="44" fontId="12" fillId="0" borderId="0" xfId="1" applyNumberFormat="1" applyFont="1" applyFill="1" applyBorder="1" applyAlignment="1">
      <alignment horizontal="center" vertical="center"/>
    </xf>
    <xf numFmtId="9" fontId="4" fillId="0" borderId="0" xfId="2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horizontal="center" vertical="center" wrapText="1"/>
    </xf>
    <xf numFmtId="9" fontId="4" fillId="0" borderId="0" xfId="0" applyNumberFormat="1" applyFont="1" applyFill="1" applyBorder="1" applyAlignment="1">
      <alignment horizontal="center" vertical="center" wrapText="1"/>
    </xf>
    <xf numFmtId="44" fontId="4" fillId="0" borderId="0" xfId="0" applyNumberFormat="1" applyFont="1" applyFill="1" applyBorder="1" applyAlignment="1">
      <alignment horizontal="center" vertical="center" wrapText="1"/>
    </xf>
    <xf numFmtId="44" fontId="14" fillId="0" borderId="0" xfId="1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wrapText="1"/>
    </xf>
    <xf numFmtId="44" fontId="12" fillId="0" borderId="0" xfId="1" applyFont="1" applyFill="1" applyBorder="1" applyAlignment="1">
      <alignment horizontal="left" vertical="center"/>
    </xf>
    <xf numFmtId="44" fontId="5" fillId="0" borderId="0" xfId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4" fontId="4" fillId="2" borderId="2" xfId="1" applyFont="1" applyFill="1" applyBorder="1" applyAlignment="1">
      <alignment horizontal="center" vertical="center" wrapText="1"/>
    </xf>
    <xf numFmtId="44" fontId="4" fillId="2" borderId="3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784077</xdr:colOff>
      <xdr:row>2</xdr:row>
      <xdr:rowOff>313765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316940" cy="11430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1285875</xdr:colOff>
      <xdr:row>48</xdr:row>
      <xdr:rowOff>11906</xdr:rowOff>
    </xdr:from>
    <xdr:to>
      <xdr:col>2</xdr:col>
      <xdr:colOff>1178719</xdr:colOff>
      <xdr:row>48</xdr:row>
      <xdr:rowOff>785813</xdr:rowOff>
    </xdr:to>
    <xdr:sp macro="" textlink="">
      <xdr:nvSpPr>
        <xdr:cNvPr id="2" name="CuadroTexto 1"/>
        <xdr:cNvSpPr txBox="1"/>
      </xdr:nvSpPr>
      <xdr:spPr>
        <a:xfrm>
          <a:off x="1285875" y="35349656"/>
          <a:ext cx="4321969" cy="7739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LIC. GERARDO ALVARADO SALAS</a:t>
          </a:r>
        </a:p>
        <a:p>
          <a:pPr algn="ctr"/>
          <a:endParaRPr lang="es-MX" sz="1200" b="1"/>
        </a:p>
        <a:p>
          <a:pPr algn="ctr"/>
          <a:r>
            <a:rPr lang="es-MX" sz="1200" b="1"/>
            <a:t>AREA DE LICITACIONES </a:t>
          </a:r>
        </a:p>
      </xdr:txBody>
    </xdr:sp>
    <xdr:clientData/>
  </xdr:twoCellAnchor>
  <xdr:twoCellAnchor>
    <xdr:from>
      <xdr:col>5</xdr:col>
      <xdr:colOff>1166812</xdr:colOff>
      <xdr:row>48</xdr:row>
      <xdr:rowOff>23813</xdr:rowOff>
    </xdr:from>
    <xdr:to>
      <xdr:col>9</xdr:col>
      <xdr:colOff>702469</xdr:colOff>
      <xdr:row>48</xdr:row>
      <xdr:rowOff>797720</xdr:rowOff>
    </xdr:to>
    <xdr:sp macro="" textlink="">
      <xdr:nvSpPr>
        <xdr:cNvPr id="4" name="CuadroTexto 3"/>
        <xdr:cNvSpPr txBox="1"/>
      </xdr:nvSpPr>
      <xdr:spPr>
        <a:xfrm>
          <a:off x="9382125" y="35361563"/>
          <a:ext cx="4298157" cy="7739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LIC. MARGARITA RODRIGUEZ TRUJILLO</a:t>
          </a:r>
        </a:p>
        <a:p>
          <a:pPr algn="ctr"/>
          <a:endParaRPr lang="es-MX" sz="1200" b="1"/>
        </a:p>
        <a:p>
          <a:pPr algn="ctr"/>
          <a:r>
            <a:rPr lang="es-MX" sz="1200" b="1"/>
            <a:t>JEFA DEL DEPARTAMENTO DE</a:t>
          </a:r>
          <a:r>
            <a:rPr lang="es-MX" sz="1200" b="1" baseline="0"/>
            <a:t> ADQUISICIONES</a:t>
          </a:r>
          <a:r>
            <a:rPr lang="es-MX" sz="1200" b="1"/>
            <a:t> </a:t>
          </a:r>
        </a:p>
      </xdr:txBody>
    </xdr:sp>
    <xdr:clientData/>
  </xdr:twoCellAnchor>
  <xdr:twoCellAnchor>
    <xdr:from>
      <xdr:col>13</xdr:col>
      <xdr:colOff>404812</xdr:colOff>
      <xdr:row>48</xdr:row>
      <xdr:rowOff>23812</xdr:rowOff>
    </xdr:from>
    <xdr:to>
      <xdr:col>16</xdr:col>
      <xdr:colOff>976312</xdr:colOff>
      <xdr:row>48</xdr:row>
      <xdr:rowOff>797719</xdr:rowOff>
    </xdr:to>
    <xdr:sp macro="" textlink="">
      <xdr:nvSpPr>
        <xdr:cNvPr id="5" name="CuadroTexto 4"/>
        <xdr:cNvSpPr txBox="1"/>
      </xdr:nvSpPr>
      <xdr:spPr>
        <a:xfrm>
          <a:off x="18264187" y="35361562"/>
          <a:ext cx="4286250" cy="7739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DR. CARLOS EDUARDO DURAN BARRAGAN</a:t>
          </a:r>
        </a:p>
        <a:p>
          <a:pPr algn="ctr"/>
          <a:endParaRPr lang="es-MX" sz="1200" b="1"/>
        </a:p>
        <a:p>
          <a:pPr algn="ctr"/>
          <a:r>
            <a:rPr lang="es-MX" sz="1200" b="1"/>
            <a:t>SUBDIRECTOR DE RECURSOS MATERIALES </a:t>
          </a:r>
        </a:p>
      </xdr:txBody>
    </xdr:sp>
    <xdr:clientData/>
  </xdr:twoCellAnchor>
  <xdr:twoCellAnchor>
    <xdr:from>
      <xdr:col>20</xdr:col>
      <xdr:colOff>238126</xdr:colOff>
      <xdr:row>48</xdr:row>
      <xdr:rowOff>23812</xdr:rowOff>
    </xdr:from>
    <xdr:to>
      <xdr:col>24</xdr:col>
      <xdr:colOff>35720</xdr:colOff>
      <xdr:row>48</xdr:row>
      <xdr:rowOff>797720</xdr:rowOff>
    </xdr:to>
    <xdr:sp macro="" textlink="">
      <xdr:nvSpPr>
        <xdr:cNvPr id="6" name="CuadroTexto 5"/>
        <xdr:cNvSpPr txBox="1"/>
      </xdr:nvSpPr>
      <xdr:spPr>
        <a:xfrm>
          <a:off x="26741439" y="35361562"/>
          <a:ext cx="4321969" cy="7739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LIC. MARIO FRAYLE CARDENAS</a:t>
          </a:r>
        </a:p>
        <a:p>
          <a:pPr algn="ctr"/>
          <a:endParaRPr lang="es-MX" sz="1200" b="1"/>
        </a:p>
        <a:p>
          <a:pPr algn="ctr"/>
          <a:r>
            <a:rPr lang="es-MX" sz="1200" b="1"/>
            <a:t>DIRECTOR ADMINISTRATIVO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46"/>
  <sheetViews>
    <sheetView tabSelected="1" zoomScale="70" zoomScaleNormal="70" workbookViewId="0">
      <selection activeCell="Y45" sqref="Y45"/>
    </sheetView>
  </sheetViews>
  <sheetFormatPr baseColWidth="10" defaultRowHeight="15" x14ac:dyDescent="0.25"/>
  <cols>
    <col min="1" max="1" width="38" customWidth="1"/>
    <col min="2" max="2" width="28.42578125" customWidth="1"/>
    <col min="3" max="3" width="19.7109375" customWidth="1"/>
    <col min="4" max="7" width="17.7109375" customWidth="1"/>
    <col min="8" max="8" width="14.7109375" customWidth="1"/>
    <col min="9" max="12" width="17.7109375" customWidth="1"/>
    <col min="13" max="13" width="14.7109375" customWidth="1"/>
    <col min="14" max="17" width="17.7109375" customWidth="1"/>
    <col min="18" max="18" width="14.7109375" customWidth="1"/>
    <col min="19" max="22" width="17.7109375" customWidth="1"/>
    <col min="23" max="24" width="14.7109375" customWidth="1"/>
    <col min="25" max="25" width="20" customWidth="1"/>
  </cols>
  <sheetData>
    <row r="1" spans="1:25" s="12" customFormat="1" ht="36" customHeight="1" x14ac:dyDescent="0.25">
      <c r="A1" s="55" t="s">
        <v>26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</row>
    <row r="2" spans="1:25" s="1" customFormat="1" ht="29.25" customHeight="1" x14ac:dyDescent="0.2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</row>
    <row r="3" spans="1:25" s="1" customFormat="1" ht="29.25" customHeight="1" x14ac:dyDescent="0.25">
      <c r="A3" s="55" t="s">
        <v>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</row>
    <row r="4" spans="1:25" s="1" customFormat="1" ht="33.75" customHeight="1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</row>
    <row r="5" spans="1:25" s="1" customFormat="1" x14ac:dyDescent="0.25">
      <c r="B5" s="2"/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9" customFormat="1" ht="27.6" customHeight="1" x14ac:dyDescent="0.25">
      <c r="A6" s="56" t="s">
        <v>2</v>
      </c>
      <c r="B6" s="57" t="s">
        <v>3</v>
      </c>
      <c r="C6" s="59" t="s">
        <v>4</v>
      </c>
      <c r="D6" s="61" t="s">
        <v>5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</row>
    <row r="7" spans="1:25" s="9" customFormat="1" ht="74.25" customHeight="1" x14ac:dyDescent="0.25">
      <c r="A7" s="56"/>
      <c r="B7" s="58"/>
      <c r="C7" s="60"/>
      <c r="D7" s="27" t="s">
        <v>6</v>
      </c>
      <c r="E7" s="27" t="s">
        <v>7</v>
      </c>
      <c r="F7" s="27" t="s">
        <v>8</v>
      </c>
      <c r="G7" s="27" t="s">
        <v>9</v>
      </c>
      <c r="H7" s="27" t="s">
        <v>10</v>
      </c>
      <c r="I7" s="27" t="s">
        <v>11</v>
      </c>
      <c r="J7" s="27" t="s">
        <v>12</v>
      </c>
      <c r="K7" s="27" t="s">
        <v>13</v>
      </c>
      <c r="L7" s="27" t="s">
        <v>14</v>
      </c>
      <c r="M7" s="27" t="s">
        <v>15</v>
      </c>
      <c r="N7" s="27" t="s">
        <v>16</v>
      </c>
      <c r="O7" s="27" t="s">
        <v>17</v>
      </c>
      <c r="P7" s="27" t="s">
        <v>18</v>
      </c>
      <c r="Q7" s="27" t="s">
        <v>19</v>
      </c>
      <c r="R7" s="27" t="s">
        <v>20</v>
      </c>
      <c r="S7" s="27" t="s">
        <v>21</v>
      </c>
      <c r="T7" s="27" t="s">
        <v>22</v>
      </c>
      <c r="U7" s="27" t="s">
        <v>23</v>
      </c>
      <c r="V7" s="27" t="s">
        <v>24</v>
      </c>
      <c r="W7" s="27" t="s">
        <v>25</v>
      </c>
      <c r="X7" s="27" t="s">
        <v>73</v>
      </c>
      <c r="Y7" s="27" t="s">
        <v>74</v>
      </c>
    </row>
    <row r="8" spans="1:25" s="9" customFormat="1" ht="20.25" customHeight="1" x14ac:dyDescent="0.25">
      <c r="A8" s="24"/>
      <c r="B8" s="25"/>
      <c r="C8" s="26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</row>
    <row r="9" spans="1:25" s="6" customFormat="1" ht="75" customHeight="1" x14ac:dyDescent="0.25">
      <c r="A9" s="28" t="s">
        <v>44</v>
      </c>
      <c r="B9" s="29" t="s">
        <v>45</v>
      </c>
      <c r="C9" s="30">
        <v>49073.45</v>
      </c>
      <c r="D9" s="31">
        <v>0</v>
      </c>
      <c r="E9" s="32">
        <v>0</v>
      </c>
      <c r="F9" s="33">
        <v>49073.45</v>
      </c>
      <c r="G9" s="34">
        <f>D9+E9+F9</f>
        <v>49073.45</v>
      </c>
      <c r="H9" s="35">
        <v>1</v>
      </c>
      <c r="I9" s="36">
        <v>0</v>
      </c>
      <c r="J9" s="36">
        <v>0</v>
      </c>
      <c r="K9" s="36">
        <v>0</v>
      </c>
      <c r="L9" s="37">
        <f>I9+J9+K9</f>
        <v>0</v>
      </c>
      <c r="M9" s="38">
        <v>0</v>
      </c>
      <c r="N9" s="36">
        <v>0</v>
      </c>
      <c r="O9" s="36">
        <v>0</v>
      </c>
      <c r="P9" s="36">
        <v>0</v>
      </c>
      <c r="Q9" s="37">
        <f>N9+O9+P9</f>
        <v>0</v>
      </c>
      <c r="R9" s="35">
        <v>0</v>
      </c>
      <c r="S9" s="36">
        <v>0</v>
      </c>
      <c r="T9" s="36">
        <v>0</v>
      </c>
      <c r="U9" s="36">
        <v>0</v>
      </c>
      <c r="V9" s="37">
        <f>S9+T9+U9</f>
        <v>0</v>
      </c>
      <c r="W9" s="38">
        <v>0</v>
      </c>
      <c r="X9" s="38">
        <f>H9+M9+R9+W9</f>
        <v>1</v>
      </c>
      <c r="Y9" s="39">
        <f t="shared" ref="Y9:Y43" si="0">G9+L9+Q9+V9</f>
        <v>49073.45</v>
      </c>
    </row>
    <row r="10" spans="1:25" s="6" customFormat="1" ht="75.75" customHeight="1" x14ac:dyDescent="0.25">
      <c r="A10" s="28" t="s">
        <v>62</v>
      </c>
      <c r="B10" s="29" t="s">
        <v>75</v>
      </c>
      <c r="C10" s="30">
        <v>24311311</v>
      </c>
      <c r="D10" s="31">
        <v>2025942.58</v>
      </c>
      <c r="E10" s="31">
        <v>2025942.58</v>
      </c>
      <c r="F10" s="31">
        <v>2025942.58</v>
      </c>
      <c r="G10" s="34">
        <f t="shared" ref="G10:G31" si="1">D10+E10+F10</f>
        <v>6077827.7400000002</v>
      </c>
      <c r="H10" s="35">
        <f t="shared" ref="H10:H39" si="2">((G10*100)/Y10)/100</f>
        <v>0.24999999958866884</v>
      </c>
      <c r="I10" s="31">
        <v>2025942.58</v>
      </c>
      <c r="J10" s="31">
        <v>2025942.58</v>
      </c>
      <c r="K10" s="31">
        <v>2025942.58</v>
      </c>
      <c r="L10" s="37">
        <f t="shared" ref="L10:L31" si="3">I10+J10+K10</f>
        <v>6077827.7400000002</v>
      </c>
      <c r="M10" s="35">
        <f t="shared" ref="M10:M42" si="4">((L10*100)/Y10)/100</f>
        <v>0.24999999958866884</v>
      </c>
      <c r="N10" s="31">
        <v>2025942.58</v>
      </c>
      <c r="O10" s="31">
        <v>2025942.58</v>
      </c>
      <c r="P10" s="31">
        <v>2025942.59</v>
      </c>
      <c r="Q10" s="37">
        <f t="shared" ref="Q10:Q31" si="5">N10+O10+P10</f>
        <v>6077827.75</v>
      </c>
      <c r="R10" s="35">
        <f t="shared" ref="R10:R43" si="6">((Q10*100)/Y10)/100</f>
        <v>0.25</v>
      </c>
      <c r="S10" s="31">
        <v>2025942.59</v>
      </c>
      <c r="T10" s="31">
        <v>2025942.59</v>
      </c>
      <c r="U10" s="31">
        <v>2025942.59</v>
      </c>
      <c r="V10" s="37">
        <f>SUM(S10:U10)</f>
        <v>6077827.7700000005</v>
      </c>
      <c r="W10" s="35">
        <f t="shared" ref="W10:W43" si="7">((V10*100)/Y10)/100</f>
        <v>0.25000000082266233</v>
      </c>
      <c r="X10" s="38">
        <f t="shared" ref="X10:X43" si="8">H10+M10+R10+W10</f>
        <v>1</v>
      </c>
      <c r="Y10" s="39">
        <f t="shared" si="0"/>
        <v>24311311</v>
      </c>
    </row>
    <row r="11" spans="1:25" s="6" customFormat="1" ht="45" customHeight="1" x14ac:dyDescent="0.25">
      <c r="A11" s="28" t="s">
        <v>66</v>
      </c>
      <c r="B11" s="29" t="s">
        <v>32</v>
      </c>
      <c r="C11" s="30">
        <v>7753032</v>
      </c>
      <c r="D11" s="31">
        <v>646086</v>
      </c>
      <c r="E11" s="31">
        <v>646086</v>
      </c>
      <c r="F11" s="31">
        <v>646086</v>
      </c>
      <c r="G11" s="34">
        <f t="shared" si="1"/>
        <v>1938258</v>
      </c>
      <c r="H11" s="35">
        <f t="shared" si="2"/>
        <v>0.25</v>
      </c>
      <c r="I11" s="31">
        <v>646086</v>
      </c>
      <c r="J11" s="31">
        <v>646086</v>
      </c>
      <c r="K11" s="31">
        <v>646086</v>
      </c>
      <c r="L11" s="37">
        <f t="shared" si="3"/>
        <v>1938258</v>
      </c>
      <c r="M11" s="35">
        <f t="shared" si="4"/>
        <v>0.25</v>
      </c>
      <c r="N11" s="31">
        <v>646086</v>
      </c>
      <c r="O11" s="31">
        <v>646086</v>
      </c>
      <c r="P11" s="31">
        <v>646086</v>
      </c>
      <c r="Q11" s="37">
        <f t="shared" si="5"/>
        <v>1938258</v>
      </c>
      <c r="R11" s="35">
        <f t="shared" si="6"/>
        <v>0.25</v>
      </c>
      <c r="S11" s="31">
        <v>646086</v>
      </c>
      <c r="T11" s="31">
        <v>646086</v>
      </c>
      <c r="U11" s="31">
        <v>646086</v>
      </c>
      <c r="V11" s="37">
        <f t="shared" ref="V11:V31" si="9">S11+T11+U11</f>
        <v>1938258</v>
      </c>
      <c r="W11" s="35">
        <f t="shared" si="7"/>
        <v>0.25</v>
      </c>
      <c r="X11" s="38">
        <f t="shared" si="8"/>
        <v>1</v>
      </c>
      <c r="Y11" s="39">
        <f t="shared" si="0"/>
        <v>7753032</v>
      </c>
    </row>
    <row r="12" spans="1:25" s="6" customFormat="1" ht="65.25" customHeight="1" x14ac:dyDescent="0.25">
      <c r="A12" s="28" t="s">
        <v>64</v>
      </c>
      <c r="B12" s="29" t="s">
        <v>65</v>
      </c>
      <c r="C12" s="30">
        <v>22049451</v>
      </c>
      <c r="D12" s="31">
        <v>1837454.25</v>
      </c>
      <c r="E12" s="31">
        <v>1837454.25</v>
      </c>
      <c r="F12" s="31">
        <v>1837454.25</v>
      </c>
      <c r="G12" s="34">
        <f t="shared" si="1"/>
        <v>5512362.75</v>
      </c>
      <c r="H12" s="35">
        <f t="shared" si="2"/>
        <v>0.25</v>
      </c>
      <c r="I12" s="31">
        <v>1837454.25</v>
      </c>
      <c r="J12" s="31">
        <v>1837454.25</v>
      </c>
      <c r="K12" s="31">
        <v>1837454.25</v>
      </c>
      <c r="L12" s="37">
        <f t="shared" si="3"/>
        <v>5512362.75</v>
      </c>
      <c r="M12" s="35">
        <f t="shared" si="4"/>
        <v>0.25</v>
      </c>
      <c r="N12" s="31">
        <v>1837454.25</v>
      </c>
      <c r="O12" s="31">
        <v>1837454.25</v>
      </c>
      <c r="P12" s="31">
        <v>1837454.25</v>
      </c>
      <c r="Q12" s="37">
        <f t="shared" si="5"/>
        <v>5512362.75</v>
      </c>
      <c r="R12" s="35">
        <f t="shared" si="6"/>
        <v>0.25</v>
      </c>
      <c r="S12" s="31">
        <v>1837454.25</v>
      </c>
      <c r="T12" s="31">
        <v>1837454.25</v>
      </c>
      <c r="U12" s="31">
        <v>1837454.25</v>
      </c>
      <c r="V12" s="37">
        <f t="shared" si="9"/>
        <v>5512362.75</v>
      </c>
      <c r="W12" s="35">
        <f t="shared" si="7"/>
        <v>0.25</v>
      </c>
      <c r="X12" s="38">
        <f t="shared" si="8"/>
        <v>1</v>
      </c>
      <c r="Y12" s="39">
        <f t="shared" si="0"/>
        <v>22049451</v>
      </c>
    </row>
    <row r="13" spans="1:25" s="6" customFormat="1" ht="65.25" customHeight="1" x14ac:dyDescent="0.25">
      <c r="A13" s="28" t="s">
        <v>33</v>
      </c>
      <c r="B13" s="29" t="s">
        <v>32</v>
      </c>
      <c r="C13" s="30">
        <v>12000000</v>
      </c>
      <c r="D13" s="31">
        <v>0</v>
      </c>
      <c r="E13" s="32">
        <v>0</v>
      </c>
      <c r="F13" s="32">
        <v>0</v>
      </c>
      <c r="G13" s="34">
        <f t="shared" si="1"/>
        <v>0</v>
      </c>
      <c r="H13" s="35">
        <f t="shared" si="2"/>
        <v>0</v>
      </c>
      <c r="I13" s="31">
        <v>4000000</v>
      </c>
      <c r="J13" s="31">
        <v>0</v>
      </c>
      <c r="K13" s="31">
        <v>0</v>
      </c>
      <c r="L13" s="37">
        <f t="shared" si="3"/>
        <v>4000000</v>
      </c>
      <c r="M13" s="35">
        <f t="shared" si="4"/>
        <v>0.33333333333333337</v>
      </c>
      <c r="N13" s="31">
        <v>4000000</v>
      </c>
      <c r="O13" s="31">
        <v>0</v>
      </c>
      <c r="P13" s="31">
        <v>0</v>
      </c>
      <c r="Q13" s="37">
        <f t="shared" si="5"/>
        <v>4000000</v>
      </c>
      <c r="R13" s="35">
        <f t="shared" si="6"/>
        <v>0.33333333333333337</v>
      </c>
      <c r="S13" s="31">
        <v>4000000</v>
      </c>
      <c r="T13" s="31">
        <v>0</v>
      </c>
      <c r="U13" s="31">
        <v>0</v>
      </c>
      <c r="V13" s="37">
        <f t="shared" si="9"/>
        <v>4000000</v>
      </c>
      <c r="W13" s="35">
        <f t="shared" si="7"/>
        <v>0.33333333333333337</v>
      </c>
      <c r="X13" s="38">
        <f t="shared" si="8"/>
        <v>1</v>
      </c>
      <c r="Y13" s="39">
        <f t="shared" si="0"/>
        <v>12000000</v>
      </c>
    </row>
    <row r="14" spans="1:25" s="6" customFormat="1" ht="82.5" customHeight="1" x14ac:dyDescent="0.25">
      <c r="A14" s="28" t="s">
        <v>31</v>
      </c>
      <c r="B14" s="29" t="s">
        <v>32</v>
      </c>
      <c r="C14" s="30">
        <v>4172658</v>
      </c>
      <c r="D14" s="31">
        <v>0</v>
      </c>
      <c r="E14" s="32">
        <v>0</v>
      </c>
      <c r="F14" s="32">
        <v>0</v>
      </c>
      <c r="G14" s="34">
        <f t="shared" si="1"/>
        <v>0</v>
      </c>
      <c r="H14" s="35">
        <f t="shared" si="2"/>
        <v>0</v>
      </c>
      <c r="I14" s="31">
        <v>2000000</v>
      </c>
      <c r="J14" s="31">
        <v>0</v>
      </c>
      <c r="K14" s="31">
        <v>0</v>
      </c>
      <c r="L14" s="37">
        <f t="shared" si="3"/>
        <v>2000000</v>
      </c>
      <c r="M14" s="35">
        <f t="shared" si="4"/>
        <v>0.47931078942966332</v>
      </c>
      <c r="N14" s="31">
        <v>1500000</v>
      </c>
      <c r="O14" s="31">
        <v>0</v>
      </c>
      <c r="P14" s="31">
        <v>0</v>
      </c>
      <c r="Q14" s="37">
        <f t="shared" si="5"/>
        <v>1500000</v>
      </c>
      <c r="R14" s="35">
        <f t="shared" si="6"/>
        <v>0.35948309207224743</v>
      </c>
      <c r="S14" s="31">
        <v>672658</v>
      </c>
      <c r="T14" s="31">
        <v>0</v>
      </c>
      <c r="U14" s="31">
        <v>0</v>
      </c>
      <c r="V14" s="37">
        <f t="shared" si="9"/>
        <v>672658</v>
      </c>
      <c r="W14" s="35">
        <f t="shared" si="7"/>
        <v>0.16120611849808925</v>
      </c>
      <c r="X14" s="38">
        <f t="shared" si="8"/>
        <v>1</v>
      </c>
      <c r="Y14" s="39">
        <f t="shared" si="0"/>
        <v>4172658</v>
      </c>
    </row>
    <row r="15" spans="1:25" s="6" customFormat="1" ht="75.75" customHeight="1" x14ac:dyDescent="0.25">
      <c r="A15" s="28" t="s">
        <v>39</v>
      </c>
      <c r="B15" s="29" t="s">
        <v>37</v>
      </c>
      <c r="C15" s="30">
        <v>2500000</v>
      </c>
      <c r="D15" s="31">
        <v>0</v>
      </c>
      <c r="E15" s="32">
        <v>0</v>
      </c>
      <c r="F15" s="32">
        <v>0</v>
      </c>
      <c r="G15" s="34">
        <f t="shared" si="1"/>
        <v>0</v>
      </c>
      <c r="H15" s="35">
        <f t="shared" si="2"/>
        <v>0</v>
      </c>
      <c r="I15" s="31">
        <v>500000</v>
      </c>
      <c r="J15" s="31">
        <v>500000</v>
      </c>
      <c r="K15" s="31">
        <v>500000</v>
      </c>
      <c r="L15" s="37">
        <f t="shared" si="3"/>
        <v>1500000</v>
      </c>
      <c r="M15" s="35">
        <f t="shared" si="4"/>
        <v>0.6</v>
      </c>
      <c r="N15" s="31">
        <v>500000</v>
      </c>
      <c r="O15" s="31">
        <v>500000</v>
      </c>
      <c r="P15" s="31">
        <v>0</v>
      </c>
      <c r="Q15" s="37">
        <f t="shared" si="5"/>
        <v>1000000</v>
      </c>
      <c r="R15" s="35">
        <f t="shared" si="6"/>
        <v>0.4</v>
      </c>
      <c r="S15" s="31"/>
      <c r="T15" s="31">
        <v>0</v>
      </c>
      <c r="U15" s="31">
        <v>0</v>
      </c>
      <c r="V15" s="37">
        <f t="shared" si="9"/>
        <v>0</v>
      </c>
      <c r="W15" s="35">
        <f t="shared" si="7"/>
        <v>0</v>
      </c>
      <c r="X15" s="38">
        <f t="shared" si="8"/>
        <v>1</v>
      </c>
      <c r="Y15" s="39">
        <f t="shared" si="0"/>
        <v>2500000</v>
      </c>
    </row>
    <row r="16" spans="1:25" s="6" customFormat="1" ht="72" customHeight="1" x14ac:dyDescent="0.25">
      <c r="A16" s="28" t="s">
        <v>35</v>
      </c>
      <c r="B16" s="29" t="s">
        <v>37</v>
      </c>
      <c r="C16" s="30">
        <v>1000000</v>
      </c>
      <c r="D16" s="31">
        <v>0</v>
      </c>
      <c r="E16" s="32">
        <v>0</v>
      </c>
      <c r="F16" s="32">
        <v>300000</v>
      </c>
      <c r="G16" s="34">
        <f t="shared" si="1"/>
        <v>300000</v>
      </c>
      <c r="H16" s="35">
        <f t="shared" si="2"/>
        <v>0.3</v>
      </c>
      <c r="I16" s="31">
        <v>0</v>
      </c>
      <c r="J16" s="31">
        <v>0</v>
      </c>
      <c r="K16" s="31">
        <v>400000</v>
      </c>
      <c r="L16" s="37">
        <f t="shared" si="3"/>
        <v>400000</v>
      </c>
      <c r="M16" s="35">
        <f t="shared" si="4"/>
        <v>0.4</v>
      </c>
      <c r="N16" s="31">
        <v>0</v>
      </c>
      <c r="O16" s="31">
        <v>0</v>
      </c>
      <c r="P16" s="31">
        <v>300000</v>
      </c>
      <c r="Q16" s="37">
        <f t="shared" si="5"/>
        <v>300000</v>
      </c>
      <c r="R16" s="35">
        <f t="shared" si="6"/>
        <v>0.3</v>
      </c>
      <c r="S16" s="31">
        <v>0</v>
      </c>
      <c r="T16" s="31">
        <v>0</v>
      </c>
      <c r="U16" s="31">
        <v>0</v>
      </c>
      <c r="V16" s="37">
        <f t="shared" si="9"/>
        <v>0</v>
      </c>
      <c r="W16" s="35">
        <f t="shared" si="7"/>
        <v>0</v>
      </c>
      <c r="X16" s="38">
        <f t="shared" si="8"/>
        <v>1</v>
      </c>
      <c r="Y16" s="39">
        <f t="shared" si="0"/>
        <v>1000000</v>
      </c>
    </row>
    <row r="17" spans="1:25" s="6" customFormat="1" ht="45" customHeight="1" x14ac:dyDescent="0.25">
      <c r="A17" s="28" t="s">
        <v>38</v>
      </c>
      <c r="B17" s="29" t="s">
        <v>37</v>
      </c>
      <c r="C17" s="30">
        <v>2000000</v>
      </c>
      <c r="D17" s="31">
        <v>0</v>
      </c>
      <c r="E17" s="32">
        <v>0</v>
      </c>
      <c r="F17" s="31">
        <v>500000</v>
      </c>
      <c r="G17" s="34">
        <f t="shared" si="1"/>
        <v>500000</v>
      </c>
      <c r="H17" s="35">
        <f t="shared" si="2"/>
        <v>0.25</v>
      </c>
      <c r="I17" s="31">
        <v>0</v>
      </c>
      <c r="J17" s="31">
        <v>0</v>
      </c>
      <c r="K17" s="31">
        <v>500000</v>
      </c>
      <c r="L17" s="37">
        <f t="shared" si="3"/>
        <v>500000</v>
      </c>
      <c r="M17" s="35">
        <f t="shared" si="4"/>
        <v>0.25</v>
      </c>
      <c r="N17" s="31">
        <v>0</v>
      </c>
      <c r="O17" s="31">
        <v>0</v>
      </c>
      <c r="P17" s="31">
        <v>500000</v>
      </c>
      <c r="Q17" s="37">
        <f t="shared" si="5"/>
        <v>500000</v>
      </c>
      <c r="R17" s="35">
        <f t="shared" si="6"/>
        <v>0.25</v>
      </c>
      <c r="S17" s="31">
        <v>0</v>
      </c>
      <c r="T17" s="31">
        <v>500000</v>
      </c>
      <c r="U17" s="40">
        <v>0</v>
      </c>
      <c r="V17" s="37">
        <f t="shared" si="9"/>
        <v>500000</v>
      </c>
      <c r="W17" s="35">
        <f t="shared" si="7"/>
        <v>0.25</v>
      </c>
      <c r="X17" s="38">
        <f t="shared" si="8"/>
        <v>1</v>
      </c>
      <c r="Y17" s="39">
        <f t="shared" si="0"/>
        <v>2000000</v>
      </c>
    </row>
    <row r="18" spans="1:25" s="6" customFormat="1" ht="81.75" customHeight="1" x14ac:dyDescent="0.25">
      <c r="A18" s="28" t="s">
        <v>40</v>
      </c>
      <c r="B18" s="29" t="s">
        <v>42</v>
      </c>
      <c r="C18" s="30">
        <v>19194712</v>
      </c>
      <c r="D18" s="31">
        <v>0</v>
      </c>
      <c r="E18" s="32">
        <v>0</v>
      </c>
      <c r="F18" s="32">
        <v>0</v>
      </c>
      <c r="G18" s="34">
        <f t="shared" si="1"/>
        <v>0</v>
      </c>
      <c r="H18" s="35">
        <f t="shared" si="2"/>
        <v>0</v>
      </c>
      <c r="I18" s="31">
        <v>9597356</v>
      </c>
      <c r="J18" s="31">
        <v>0</v>
      </c>
      <c r="K18" s="31">
        <v>0</v>
      </c>
      <c r="L18" s="37">
        <f t="shared" si="3"/>
        <v>9597356</v>
      </c>
      <c r="M18" s="35">
        <f t="shared" si="4"/>
        <v>0.5</v>
      </c>
      <c r="N18" s="31">
        <v>0</v>
      </c>
      <c r="O18" s="31">
        <v>0</v>
      </c>
      <c r="P18" s="31">
        <v>9597356</v>
      </c>
      <c r="Q18" s="37">
        <f t="shared" si="5"/>
        <v>9597356</v>
      </c>
      <c r="R18" s="35">
        <f t="shared" si="6"/>
        <v>0.5</v>
      </c>
      <c r="S18" s="31">
        <v>0</v>
      </c>
      <c r="T18" s="31">
        <v>0</v>
      </c>
      <c r="U18" s="31">
        <v>0</v>
      </c>
      <c r="V18" s="37">
        <f t="shared" si="9"/>
        <v>0</v>
      </c>
      <c r="W18" s="35">
        <f t="shared" si="7"/>
        <v>0</v>
      </c>
      <c r="X18" s="38">
        <f t="shared" si="8"/>
        <v>1</v>
      </c>
      <c r="Y18" s="39">
        <f t="shared" si="0"/>
        <v>19194712</v>
      </c>
    </row>
    <row r="19" spans="1:25" s="6" customFormat="1" ht="45" customHeight="1" x14ac:dyDescent="0.25">
      <c r="A19" s="28" t="s">
        <v>60</v>
      </c>
      <c r="B19" s="29" t="s">
        <v>32</v>
      </c>
      <c r="C19" s="30">
        <v>17889633</v>
      </c>
      <c r="D19" s="31">
        <v>0</v>
      </c>
      <c r="E19" s="32">
        <v>0</v>
      </c>
      <c r="F19" s="31">
        <v>4472408.25</v>
      </c>
      <c r="G19" s="34">
        <f t="shared" si="1"/>
        <v>4472408.25</v>
      </c>
      <c r="H19" s="35">
        <f t="shared" si="2"/>
        <v>0.25</v>
      </c>
      <c r="I19" s="31">
        <v>0</v>
      </c>
      <c r="J19" s="31">
        <v>0</v>
      </c>
      <c r="K19" s="31">
        <v>4472408.25</v>
      </c>
      <c r="L19" s="37">
        <f t="shared" si="3"/>
        <v>4472408.25</v>
      </c>
      <c r="M19" s="35">
        <f t="shared" si="4"/>
        <v>0.25</v>
      </c>
      <c r="N19" s="31">
        <v>0</v>
      </c>
      <c r="O19" s="31">
        <v>0</v>
      </c>
      <c r="P19" s="31">
        <v>4472408.25</v>
      </c>
      <c r="Q19" s="37">
        <f t="shared" si="5"/>
        <v>4472408.25</v>
      </c>
      <c r="R19" s="35">
        <f t="shared" si="6"/>
        <v>0.25</v>
      </c>
      <c r="S19" s="31">
        <v>0</v>
      </c>
      <c r="T19" s="31">
        <v>4472408.25</v>
      </c>
      <c r="U19" s="31">
        <v>0</v>
      </c>
      <c r="V19" s="37">
        <f t="shared" si="9"/>
        <v>4472408.25</v>
      </c>
      <c r="W19" s="35">
        <f t="shared" si="7"/>
        <v>0.25</v>
      </c>
      <c r="X19" s="38">
        <f t="shared" si="8"/>
        <v>1</v>
      </c>
      <c r="Y19" s="39">
        <f t="shared" si="0"/>
        <v>17889633</v>
      </c>
    </row>
    <row r="20" spans="1:25" s="6" customFormat="1" ht="45" customHeight="1" x14ac:dyDescent="0.25">
      <c r="A20" s="28" t="s">
        <v>59</v>
      </c>
      <c r="B20" s="29" t="s">
        <v>58</v>
      </c>
      <c r="C20" s="30">
        <v>6130000</v>
      </c>
      <c r="D20" s="31">
        <v>0</v>
      </c>
      <c r="E20" s="32">
        <v>0</v>
      </c>
      <c r="F20" s="31">
        <v>1532500</v>
      </c>
      <c r="G20" s="34">
        <f t="shared" si="1"/>
        <v>1532500</v>
      </c>
      <c r="H20" s="35">
        <f t="shared" si="2"/>
        <v>0.25</v>
      </c>
      <c r="I20" s="32">
        <v>0</v>
      </c>
      <c r="J20" s="32">
        <v>0</v>
      </c>
      <c r="K20" s="31">
        <v>1532500</v>
      </c>
      <c r="L20" s="37">
        <f t="shared" si="3"/>
        <v>1532500</v>
      </c>
      <c r="M20" s="35">
        <f t="shared" si="4"/>
        <v>0.25</v>
      </c>
      <c r="N20" s="32">
        <v>0</v>
      </c>
      <c r="O20" s="32">
        <v>0</v>
      </c>
      <c r="P20" s="31">
        <v>1532500</v>
      </c>
      <c r="Q20" s="37">
        <f t="shared" si="5"/>
        <v>1532500</v>
      </c>
      <c r="R20" s="35">
        <f t="shared" si="6"/>
        <v>0.25</v>
      </c>
      <c r="S20" s="32">
        <v>0</v>
      </c>
      <c r="T20" s="31">
        <v>1532500</v>
      </c>
      <c r="U20" s="32">
        <v>0</v>
      </c>
      <c r="V20" s="37">
        <f t="shared" si="9"/>
        <v>1532500</v>
      </c>
      <c r="W20" s="35">
        <f t="shared" si="7"/>
        <v>0.25</v>
      </c>
      <c r="X20" s="38">
        <f t="shared" si="8"/>
        <v>1</v>
      </c>
      <c r="Y20" s="39">
        <f t="shared" si="0"/>
        <v>6130000</v>
      </c>
    </row>
    <row r="21" spans="1:25" s="6" customFormat="1" ht="45" customHeight="1" x14ac:dyDescent="0.25">
      <c r="A21" s="28" t="s">
        <v>61</v>
      </c>
      <c r="B21" s="29" t="s">
        <v>42</v>
      </c>
      <c r="C21" s="30">
        <v>92070262</v>
      </c>
      <c r="D21" s="31">
        <v>0</v>
      </c>
      <c r="E21" s="32">
        <v>0</v>
      </c>
      <c r="F21" s="32">
        <v>0</v>
      </c>
      <c r="G21" s="34">
        <f t="shared" si="1"/>
        <v>0</v>
      </c>
      <c r="H21" s="35">
        <f t="shared" si="2"/>
        <v>0</v>
      </c>
      <c r="I21" s="31">
        <v>30690087.329999998</v>
      </c>
      <c r="J21" s="32">
        <v>0</v>
      </c>
      <c r="K21" s="32">
        <v>0</v>
      </c>
      <c r="L21" s="37">
        <f t="shared" si="3"/>
        <v>30690087.329999998</v>
      </c>
      <c r="M21" s="35">
        <f t="shared" si="4"/>
        <v>0.33333333333333337</v>
      </c>
      <c r="N21" s="31">
        <v>30690087.329999998</v>
      </c>
      <c r="O21" s="32">
        <v>0</v>
      </c>
      <c r="P21" s="32">
        <v>0</v>
      </c>
      <c r="Q21" s="37">
        <f t="shared" si="5"/>
        <v>30690087.329999998</v>
      </c>
      <c r="R21" s="35">
        <f t="shared" si="6"/>
        <v>0.33333333333333337</v>
      </c>
      <c r="S21" s="31">
        <v>30690087.329999998</v>
      </c>
      <c r="T21" s="32">
        <v>0</v>
      </c>
      <c r="U21" s="32">
        <v>0</v>
      </c>
      <c r="V21" s="37">
        <f t="shared" si="9"/>
        <v>30690087.329999998</v>
      </c>
      <c r="W21" s="35">
        <f t="shared" si="7"/>
        <v>0.33333333333333337</v>
      </c>
      <c r="X21" s="38">
        <f t="shared" si="8"/>
        <v>1</v>
      </c>
      <c r="Y21" s="39">
        <f t="shared" si="0"/>
        <v>92070261.989999995</v>
      </c>
    </row>
    <row r="22" spans="1:25" s="6" customFormat="1" ht="45" customHeight="1" x14ac:dyDescent="0.25">
      <c r="A22" s="28" t="s">
        <v>34</v>
      </c>
      <c r="B22" s="29" t="s">
        <v>41</v>
      </c>
      <c r="C22" s="30">
        <v>4804800</v>
      </c>
      <c r="D22" s="31">
        <v>0</v>
      </c>
      <c r="E22" s="32">
        <v>0</v>
      </c>
      <c r="F22" s="31">
        <v>533866.66</v>
      </c>
      <c r="G22" s="34">
        <f t="shared" si="1"/>
        <v>533866.66</v>
      </c>
      <c r="H22" s="35">
        <f t="shared" si="2"/>
        <v>0.1111111111111111</v>
      </c>
      <c r="I22" s="31">
        <v>533866.66</v>
      </c>
      <c r="J22" s="31">
        <v>533866.66</v>
      </c>
      <c r="K22" s="31">
        <v>533866.66</v>
      </c>
      <c r="L22" s="37">
        <f t="shared" si="3"/>
        <v>1601599.98</v>
      </c>
      <c r="M22" s="35">
        <f t="shared" si="4"/>
        <v>0.33333333333333326</v>
      </c>
      <c r="N22" s="31">
        <v>533866.66</v>
      </c>
      <c r="O22" s="31">
        <v>533866.66</v>
      </c>
      <c r="P22" s="31">
        <v>533866.66</v>
      </c>
      <c r="Q22" s="37">
        <f t="shared" si="5"/>
        <v>1601599.98</v>
      </c>
      <c r="R22" s="35">
        <f t="shared" si="6"/>
        <v>0.33333333333333326</v>
      </c>
      <c r="S22" s="31">
        <v>533866.66</v>
      </c>
      <c r="T22" s="31">
        <v>533866.66</v>
      </c>
      <c r="U22" s="36">
        <v>0</v>
      </c>
      <c r="V22" s="37">
        <f t="shared" si="9"/>
        <v>1067733.32</v>
      </c>
      <c r="W22" s="35">
        <f t="shared" si="7"/>
        <v>0.22222222222222221</v>
      </c>
      <c r="X22" s="38">
        <f t="shared" si="8"/>
        <v>0.99999999999999989</v>
      </c>
      <c r="Y22" s="39">
        <f t="shared" si="0"/>
        <v>4804799.9400000004</v>
      </c>
    </row>
    <row r="23" spans="1:25" s="6" customFormat="1" ht="45" customHeight="1" x14ac:dyDescent="0.25">
      <c r="A23" s="28" t="s">
        <v>70</v>
      </c>
      <c r="B23" s="29" t="s">
        <v>69</v>
      </c>
      <c r="C23" s="30">
        <v>6396046</v>
      </c>
      <c r="D23" s="31">
        <v>533003.82999999996</v>
      </c>
      <c r="E23" s="31">
        <v>533003.82999999996</v>
      </c>
      <c r="F23" s="31">
        <v>533003.82999999996</v>
      </c>
      <c r="G23" s="34">
        <f t="shared" si="1"/>
        <v>1599011.4899999998</v>
      </c>
      <c r="H23" s="35">
        <f t="shared" si="2"/>
        <v>0.25</v>
      </c>
      <c r="I23" s="31">
        <v>533003.82999999996</v>
      </c>
      <c r="J23" s="31">
        <v>533003.82999999996</v>
      </c>
      <c r="K23" s="31">
        <v>533003.82999999996</v>
      </c>
      <c r="L23" s="37">
        <f t="shared" si="3"/>
        <v>1599011.4899999998</v>
      </c>
      <c r="M23" s="35">
        <f t="shared" si="4"/>
        <v>0.25</v>
      </c>
      <c r="N23" s="31">
        <v>533003.82999999996</v>
      </c>
      <c r="O23" s="31">
        <v>533003.82999999996</v>
      </c>
      <c r="P23" s="31">
        <v>533003.82999999996</v>
      </c>
      <c r="Q23" s="37">
        <f t="shared" si="5"/>
        <v>1599011.4899999998</v>
      </c>
      <c r="R23" s="35">
        <f t="shared" si="6"/>
        <v>0.25</v>
      </c>
      <c r="S23" s="31">
        <v>533003.82999999996</v>
      </c>
      <c r="T23" s="31">
        <v>533003.82999999996</v>
      </c>
      <c r="U23" s="31">
        <v>533003.82999999996</v>
      </c>
      <c r="V23" s="37">
        <f t="shared" si="9"/>
        <v>1599011.4899999998</v>
      </c>
      <c r="W23" s="35">
        <f t="shared" si="7"/>
        <v>0.25</v>
      </c>
      <c r="X23" s="38">
        <f t="shared" si="8"/>
        <v>1</v>
      </c>
      <c r="Y23" s="39">
        <f t="shared" si="0"/>
        <v>6396045.959999999</v>
      </c>
    </row>
    <row r="24" spans="1:25" s="6" customFormat="1" ht="57.75" customHeight="1" x14ac:dyDescent="0.25">
      <c r="A24" s="28" t="s">
        <v>71</v>
      </c>
      <c r="B24" s="29" t="s">
        <v>32</v>
      </c>
      <c r="C24" s="30">
        <v>3290803.42</v>
      </c>
      <c r="D24" s="31">
        <v>274233.62</v>
      </c>
      <c r="E24" s="31">
        <v>274233.62</v>
      </c>
      <c r="F24" s="31">
        <v>274233.62</v>
      </c>
      <c r="G24" s="34">
        <f t="shared" si="1"/>
        <v>822700.86</v>
      </c>
      <c r="H24" s="35">
        <f t="shared" si="2"/>
        <v>0.25</v>
      </c>
      <c r="I24" s="31">
        <v>274233.62</v>
      </c>
      <c r="J24" s="31">
        <v>274233.62</v>
      </c>
      <c r="K24" s="31">
        <v>274233.62</v>
      </c>
      <c r="L24" s="37">
        <f t="shared" si="3"/>
        <v>822700.86</v>
      </c>
      <c r="M24" s="35">
        <f t="shared" si="4"/>
        <v>0.25</v>
      </c>
      <c r="N24" s="31">
        <v>274233.62</v>
      </c>
      <c r="O24" s="31">
        <v>274233.62</v>
      </c>
      <c r="P24" s="31">
        <v>274233.62</v>
      </c>
      <c r="Q24" s="37">
        <f t="shared" si="5"/>
        <v>822700.86</v>
      </c>
      <c r="R24" s="35">
        <f t="shared" si="6"/>
        <v>0.25</v>
      </c>
      <c r="S24" s="31">
        <v>274233.62</v>
      </c>
      <c r="T24" s="31">
        <v>274233.62</v>
      </c>
      <c r="U24" s="31">
        <v>274233.62</v>
      </c>
      <c r="V24" s="37">
        <f t="shared" si="9"/>
        <v>822700.86</v>
      </c>
      <c r="W24" s="35">
        <f t="shared" si="7"/>
        <v>0.25</v>
      </c>
      <c r="X24" s="38">
        <f t="shared" si="8"/>
        <v>1</v>
      </c>
      <c r="Y24" s="39">
        <f t="shared" si="0"/>
        <v>3290803.44</v>
      </c>
    </row>
    <row r="25" spans="1:25" s="6" customFormat="1" ht="107.25" customHeight="1" x14ac:dyDescent="0.25">
      <c r="A25" s="28" t="s">
        <v>68</v>
      </c>
      <c r="B25" s="29" t="s">
        <v>32</v>
      </c>
      <c r="C25" s="30">
        <v>2149608</v>
      </c>
      <c r="D25" s="31">
        <v>179134</v>
      </c>
      <c r="E25" s="31">
        <v>179134</v>
      </c>
      <c r="F25" s="31">
        <v>179134</v>
      </c>
      <c r="G25" s="34">
        <f t="shared" si="1"/>
        <v>537402</v>
      </c>
      <c r="H25" s="35">
        <f t="shared" si="2"/>
        <v>0.25</v>
      </c>
      <c r="I25" s="31">
        <v>179134</v>
      </c>
      <c r="J25" s="31">
        <v>179134</v>
      </c>
      <c r="K25" s="31">
        <v>179134</v>
      </c>
      <c r="L25" s="37">
        <f t="shared" si="3"/>
        <v>537402</v>
      </c>
      <c r="M25" s="35">
        <f t="shared" si="4"/>
        <v>0.25</v>
      </c>
      <c r="N25" s="31">
        <v>179134</v>
      </c>
      <c r="O25" s="31">
        <v>179134</v>
      </c>
      <c r="P25" s="31">
        <v>179134</v>
      </c>
      <c r="Q25" s="37">
        <f t="shared" si="5"/>
        <v>537402</v>
      </c>
      <c r="R25" s="35">
        <f t="shared" si="6"/>
        <v>0.25</v>
      </c>
      <c r="S25" s="31">
        <v>179134</v>
      </c>
      <c r="T25" s="31">
        <v>179134</v>
      </c>
      <c r="U25" s="31">
        <v>179134</v>
      </c>
      <c r="V25" s="37">
        <f t="shared" si="9"/>
        <v>537402</v>
      </c>
      <c r="W25" s="35">
        <f t="shared" si="7"/>
        <v>0.25</v>
      </c>
      <c r="X25" s="38">
        <f t="shared" si="8"/>
        <v>1</v>
      </c>
      <c r="Y25" s="39">
        <f t="shared" si="0"/>
        <v>2149608</v>
      </c>
    </row>
    <row r="26" spans="1:25" s="6" customFormat="1" ht="75.75" customHeight="1" x14ac:dyDescent="0.25">
      <c r="A26" s="28" t="s">
        <v>72</v>
      </c>
      <c r="B26" s="29" t="s">
        <v>58</v>
      </c>
      <c r="C26" s="30">
        <v>3638610.58</v>
      </c>
      <c r="D26" s="31">
        <v>303217.55</v>
      </c>
      <c r="E26" s="31">
        <v>303217.55</v>
      </c>
      <c r="F26" s="31">
        <v>303217.55</v>
      </c>
      <c r="G26" s="34">
        <f t="shared" si="1"/>
        <v>909652.64999999991</v>
      </c>
      <c r="H26" s="35">
        <f t="shared" si="2"/>
        <v>0.25</v>
      </c>
      <c r="I26" s="31">
        <v>303217.55</v>
      </c>
      <c r="J26" s="31">
        <v>303217.55</v>
      </c>
      <c r="K26" s="31">
        <v>303217.55</v>
      </c>
      <c r="L26" s="37">
        <f t="shared" si="3"/>
        <v>909652.64999999991</v>
      </c>
      <c r="M26" s="35">
        <f t="shared" si="4"/>
        <v>0.25</v>
      </c>
      <c r="N26" s="31">
        <v>303217.55</v>
      </c>
      <c r="O26" s="31">
        <v>303217.55</v>
      </c>
      <c r="P26" s="31">
        <v>303217.55</v>
      </c>
      <c r="Q26" s="37">
        <f t="shared" si="5"/>
        <v>909652.64999999991</v>
      </c>
      <c r="R26" s="35">
        <f t="shared" si="6"/>
        <v>0.25</v>
      </c>
      <c r="S26" s="31">
        <v>303217.55</v>
      </c>
      <c r="T26" s="31">
        <v>303217.55</v>
      </c>
      <c r="U26" s="31">
        <v>303217.55</v>
      </c>
      <c r="V26" s="37">
        <f t="shared" si="9"/>
        <v>909652.64999999991</v>
      </c>
      <c r="W26" s="35">
        <f t="shared" si="7"/>
        <v>0.25</v>
      </c>
      <c r="X26" s="38">
        <f t="shared" si="8"/>
        <v>1</v>
      </c>
      <c r="Y26" s="39">
        <f t="shared" si="0"/>
        <v>3638610.5999999996</v>
      </c>
    </row>
    <row r="27" spans="1:25" s="6" customFormat="1" ht="93" customHeight="1" x14ac:dyDescent="0.25">
      <c r="A27" s="28" t="s">
        <v>51</v>
      </c>
      <c r="B27" s="29" t="s">
        <v>52</v>
      </c>
      <c r="C27" s="30">
        <v>5011882.18</v>
      </c>
      <c r="D27" s="31">
        <v>417656.85</v>
      </c>
      <c r="E27" s="31">
        <v>417656.85</v>
      </c>
      <c r="F27" s="31">
        <v>417656.85</v>
      </c>
      <c r="G27" s="34">
        <f t="shared" si="1"/>
        <v>1252970.5499999998</v>
      </c>
      <c r="H27" s="35">
        <f t="shared" si="2"/>
        <v>0.25</v>
      </c>
      <c r="I27" s="31">
        <v>417656.85</v>
      </c>
      <c r="J27" s="31">
        <v>417656.85</v>
      </c>
      <c r="K27" s="31">
        <v>417656.85</v>
      </c>
      <c r="L27" s="37">
        <f t="shared" si="3"/>
        <v>1252970.5499999998</v>
      </c>
      <c r="M27" s="35">
        <f t="shared" si="4"/>
        <v>0.25</v>
      </c>
      <c r="N27" s="31">
        <v>417656.85</v>
      </c>
      <c r="O27" s="31">
        <v>417656.85</v>
      </c>
      <c r="P27" s="31">
        <v>417656.85</v>
      </c>
      <c r="Q27" s="37">
        <f t="shared" si="5"/>
        <v>1252970.5499999998</v>
      </c>
      <c r="R27" s="35">
        <f t="shared" si="6"/>
        <v>0.25</v>
      </c>
      <c r="S27" s="31">
        <v>417656.85</v>
      </c>
      <c r="T27" s="31">
        <v>417656.85</v>
      </c>
      <c r="U27" s="31">
        <v>417656.85</v>
      </c>
      <c r="V27" s="37">
        <f t="shared" si="9"/>
        <v>1252970.5499999998</v>
      </c>
      <c r="W27" s="35">
        <f t="shared" si="7"/>
        <v>0.25</v>
      </c>
      <c r="X27" s="38">
        <f t="shared" si="8"/>
        <v>1</v>
      </c>
      <c r="Y27" s="39">
        <f t="shared" si="0"/>
        <v>5011882.1999999993</v>
      </c>
    </row>
    <row r="28" spans="1:25" s="6" customFormat="1" ht="85.5" customHeight="1" x14ac:dyDescent="0.25">
      <c r="A28" s="41" t="s">
        <v>30</v>
      </c>
      <c r="B28" s="29" t="s">
        <v>32</v>
      </c>
      <c r="C28" s="30">
        <v>4653363</v>
      </c>
      <c r="D28" s="31">
        <v>0</v>
      </c>
      <c r="E28" s="31">
        <v>0</v>
      </c>
      <c r="F28" s="31">
        <v>0</v>
      </c>
      <c r="G28" s="34">
        <f t="shared" si="1"/>
        <v>0</v>
      </c>
      <c r="H28" s="35">
        <f t="shared" si="2"/>
        <v>0</v>
      </c>
      <c r="I28" s="31">
        <v>0</v>
      </c>
      <c r="J28" s="31">
        <v>4653363</v>
      </c>
      <c r="K28" s="36">
        <v>0</v>
      </c>
      <c r="L28" s="37">
        <f t="shared" si="3"/>
        <v>4653363</v>
      </c>
      <c r="M28" s="35">
        <f t="shared" si="4"/>
        <v>1</v>
      </c>
      <c r="N28" s="31">
        <v>0</v>
      </c>
      <c r="O28" s="31">
        <v>0</v>
      </c>
      <c r="P28" s="31">
        <v>0</v>
      </c>
      <c r="Q28" s="37">
        <f t="shared" si="5"/>
        <v>0</v>
      </c>
      <c r="R28" s="35">
        <f t="shared" si="6"/>
        <v>0</v>
      </c>
      <c r="S28" s="31">
        <v>0</v>
      </c>
      <c r="T28" s="31">
        <v>0</v>
      </c>
      <c r="U28" s="31">
        <v>0</v>
      </c>
      <c r="V28" s="37">
        <f t="shared" si="9"/>
        <v>0</v>
      </c>
      <c r="W28" s="35">
        <f t="shared" si="7"/>
        <v>0</v>
      </c>
      <c r="X28" s="38">
        <f t="shared" si="8"/>
        <v>1</v>
      </c>
      <c r="Y28" s="39">
        <f t="shared" si="0"/>
        <v>4653363</v>
      </c>
    </row>
    <row r="29" spans="1:25" s="6" customFormat="1" ht="62.25" customHeight="1" x14ac:dyDescent="0.25">
      <c r="A29" s="28" t="s">
        <v>29</v>
      </c>
      <c r="B29" s="29" t="s">
        <v>32</v>
      </c>
      <c r="C29" s="30">
        <v>12000000</v>
      </c>
      <c r="D29" s="31">
        <v>1000000</v>
      </c>
      <c r="E29" s="31">
        <v>1000000</v>
      </c>
      <c r="F29" s="31">
        <v>1000000</v>
      </c>
      <c r="G29" s="34">
        <f t="shared" si="1"/>
        <v>3000000</v>
      </c>
      <c r="H29" s="35">
        <f t="shared" si="2"/>
        <v>0.25</v>
      </c>
      <c r="I29" s="31">
        <v>1000000</v>
      </c>
      <c r="J29" s="31">
        <v>1000000</v>
      </c>
      <c r="K29" s="31">
        <v>1000000</v>
      </c>
      <c r="L29" s="37">
        <f t="shared" si="3"/>
        <v>3000000</v>
      </c>
      <c r="M29" s="35">
        <f t="shared" si="4"/>
        <v>0.25</v>
      </c>
      <c r="N29" s="31">
        <v>1000000</v>
      </c>
      <c r="O29" s="31">
        <v>1000000</v>
      </c>
      <c r="P29" s="31">
        <v>1000000</v>
      </c>
      <c r="Q29" s="37">
        <f t="shared" si="5"/>
        <v>3000000</v>
      </c>
      <c r="R29" s="35">
        <f t="shared" si="6"/>
        <v>0.25</v>
      </c>
      <c r="S29" s="31">
        <v>1000000</v>
      </c>
      <c r="T29" s="31">
        <v>1000000</v>
      </c>
      <c r="U29" s="31">
        <v>1000000</v>
      </c>
      <c r="V29" s="37">
        <f t="shared" si="9"/>
        <v>3000000</v>
      </c>
      <c r="W29" s="35">
        <f t="shared" si="7"/>
        <v>0.25</v>
      </c>
      <c r="X29" s="38">
        <f t="shared" si="8"/>
        <v>1</v>
      </c>
      <c r="Y29" s="39">
        <f t="shared" si="0"/>
        <v>12000000</v>
      </c>
    </row>
    <row r="30" spans="1:25" s="6" customFormat="1" ht="57" customHeight="1" x14ac:dyDescent="0.25">
      <c r="A30" s="28" t="s">
        <v>67</v>
      </c>
      <c r="B30" s="29" t="s">
        <v>42</v>
      </c>
      <c r="C30" s="30">
        <v>45107012</v>
      </c>
      <c r="D30" s="31">
        <v>3758917.66</v>
      </c>
      <c r="E30" s="31">
        <v>3758917.66</v>
      </c>
      <c r="F30" s="31">
        <v>3758917.66</v>
      </c>
      <c r="G30" s="34">
        <f t="shared" si="1"/>
        <v>11276752.98</v>
      </c>
      <c r="H30" s="35">
        <f t="shared" si="2"/>
        <v>0.25</v>
      </c>
      <c r="I30" s="31">
        <v>3758917.66</v>
      </c>
      <c r="J30" s="31">
        <v>3758917.66</v>
      </c>
      <c r="K30" s="31">
        <v>3758917.66</v>
      </c>
      <c r="L30" s="37">
        <f t="shared" si="3"/>
        <v>11276752.98</v>
      </c>
      <c r="M30" s="35">
        <f t="shared" si="4"/>
        <v>0.25</v>
      </c>
      <c r="N30" s="31">
        <v>3758917.66</v>
      </c>
      <c r="O30" s="31">
        <v>3758917.66</v>
      </c>
      <c r="P30" s="31">
        <v>3758917.66</v>
      </c>
      <c r="Q30" s="37">
        <f t="shared" si="5"/>
        <v>11276752.98</v>
      </c>
      <c r="R30" s="35">
        <f t="shared" si="6"/>
        <v>0.25</v>
      </c>
      <c r="S30" s="31">
        <v>3758917.66</v>
      </c>
      <c r="T30" s="31">
        <v>3758917.66</v>
      </c>
      <c r="U30" s="31">
        <v>3758917.66</v>
      </c>
      <c r="V30" s="37">
        <f t="shared" si="9"/>
        <v>11276752.98</v>
      </c>
      <c r="W30" s="35">
        <f t="shared" si="7"/>
        <v>0.25</v>
      </c>
      <c r="X30" s="38">
        <f t="shared" si="8"/>
        <v>1</v>
      </c>
      <c r="Y30" s="39">
        <f t="shared" si="0"/>
        <v>45107011.920000002</v>
      </c>
    </row>
    <row r="31" spans="1:25" s="6" customFormat="1" ht="57" customHeight="1" x14ac:dyDescent="0.25">
      <c r="A31" s="28" t="s">
        <v>56</v>
      </c>
      <c r="B31" s="29" t="s">
        <v>49</v>
      </c>
      <c r="C31" s="30">
        <v>25000000</v>
      </c>
      <c r="D31" s="31">
        <v>2083333.33</v>
      </c>
      <c r="E31" s="31">
        <v>2083333.33</v>
      </c>
      <c r="F31" s="31">
        <v>2083333.33</v>
      </c>
      <c r="G31" s="34">
        <f t="shared" si="1"/>
        <v>6249999.9900000002</v>
      </c>
      <c r="H31" s="35">
        <f t="shared" si="2"/>
        <v>0.24999999959999999</v>
      </c>
      <c r="I31" s="31">
        <v>2083333.33</v>
      </c>
      <c r="J31" s="31">
        <v>2083333.33</v>
      </c>
      <c r="K31" s="31">
        <v>2083333.33</v>
      </c>
      <c r="L31" s="37">
        <f t="shared" si="3"/>
        <v>6249999.9900000002</v>
      </c>
      <c r="M31" s="35">
        <f t="shared" si="4"/>
        <v>0.24999999959999999</v>
      </c>
      <c r="N31" s="31">
        <v>2083333.33</v>
      </c>
      <c r="O31" s="31">
        <v>2083333.33</v>
      </c>
      <c r="P31" s="31">
        <v>2083333.34</v>
      </c>
      <c r="Q31" s="37">
        <f t="shared" si="5"/>
        <v>6250000</v>
      </c>
      <c r="R31" s="35">
        <f t="shared" si="6"/>
        <v>0.25</v>
      </c>
      <c r="S31" s="31">
        <v>2083333.34</v>
      </c>
      <c r="T31" s="31">
        <v>2083333.34</v>
      </c>
      <c r="U31" s="31">
        <v>2083333.34</v>
      </c>
      <c r="V31" s="37">
        <f t="shared" si="9"/>
        <v>6250000.0200000005</v>
      </c>
      <c r="W31" s="35">
        <f t="shared" si="7"/>
        <v>0.25000000080000001</v>
      </c>
      <c r="X31" s="38">
        <f t="shared" si="8"/>
        <v>1</v>
      </c>
      <c r="Y31" s="39">
        <f t="shared" si="0"/>
        <v>25000000</v>
      </c>
    </row>
    <row r="32" spans="1:25" s="6" customFormat="1" ht="117.75" customHeight="1" x14ac:dyDescent="0.25">
      <c r="A32" s="28" t="s">
        <v>28</v>
      </c>
      <c r="B32" s="29" t="s">
        <v>32</v>
      </c>
      <c r="C32" s="30">
        <v>9515655.1999999993</v>
      </c>
      <c r="D32" s="31">
        <v>792971.26</v>
      </c>
      <c r="E32" s="31">
        <v>792971.26</v>
      </c>
      <c r="F32" s="31">
        <v>792971.26</v>
      </c>
      <c r="G32" s="34">
        <f t="shared" ref="G32:G37" si="10">D32+E32+F32</f>
        <v>2378913.7800000003</v>
      </c>
      <c r="H32" s="35">
        <f t="shared" si="2"/>
        <v>0.25</v>
      </c>
      <c r="I32" s="31">
        <v>792971.26</v>
      </c>
      <c r="J32" s="31">
        <v>792971.26</v>
      </c>
      <c r="K32" s="31">
        <v>792971.26</v>
      </c>
      <c r="L32" s="37">
        <f t="shared" ref="L32:L37" si="11">I32+J32+K32</f>
        <v>2378913.7800000003</v>
      </c>
      <c r="M32" s="35">
        <f t="shared" si="4"/>
        <v>0.25</v>
      </c>
      <c r="N32" s="31">
        <v>792971.26</v>
      </c>
      <c r="O32" s="31">
        <v>792971.26</v>
      </c>
      <c r="P32" s="31">
        <v>792971.26</v>
      </c>
      <c r="Q32" s="37">
        <f t="shared" ref="Q32:Q37" si="12">N32+O32+P32</f>
        <v>2378913.7800000003</v>
      </c>
      <c r="R32" s="35">
        <f t="shared" si="6"/>
        <v>0.25</v>
      </c>
      <c r="S32" s="31">
        <v>792971.26</v>
      </c>
      <c r="T32" s="31">
        <v>792971.26</v>
      </c>
      <c r="U32" s="31">
        <v>792971.26</v>
      </c>
      <c r="V32" s="37">
        <f t="shared" ref="V32:V42" si="13">S32+T32+U32</f>
        <v>2378913.7800000003</v>
      </c>
      <c r="W32" s="35">
        <f t="shared" si="7"/>
        <v>0.25</v>
      </c>
      <c r="X32" s="38">
        <f t="shared" si="8"/>
        <v>1</v>
      </c>
      <c r="Y32" s="39">
        <f t="shared" si="0"/>
        <v>9515655.120000001</v>
      </c>
    </row>
    <row r="33" spans="1:25" s="6" customFormat="1" ht="75.75" customHeight="1" x14ac:dyDescent="0.25">
      <c r="A33" s="28" t="s">
        <v>50</v>
      </c>
      <c r="B33" s="29" t="s">
        <v>37</v>
      </c>
      <c r="C33" s="30">
        <v>30000000</v>
      </c>
      <c r="D33" s="31">
        <v>2500000</v>
      </c>
      <c r="E33" s="31">
        <v>2500000</v>
      </c>
      <c r="F33" s="31">
        <v>2500000</v>
      </c>
      <c r="G33" s="34">
        <f t="shared" si="10"/>
        <v>7500000</v>
      </c>
      <c r="H33" s="35">
        <f t="shared" si="2"/>
        <v>0.25</v>
      </c>
      <c r="I33" s="31">
        <v>2500000</v>
      </c>
      <c r="J33" s="31">
        <v>2500000</v>
      </c>
      <c r="K33" s="31">
        <v>2500000</v>
      </c>
      <c r="L33" s="37">
        <f t="shared" si="11"/>
        <v>7500000</v>
      </c>
      <c r="M33" s="35">
        <f t="shared" si="4"/>
        <v>0.25</v>
      </c>
      <c r="N33" s="31">
        <v>2500000</v>
      </c>
      <c r="O33" s="31">
        <v>2500000</v>
      </c>
      <c r="P33" s="31">
        <v>2500000</v>
      </c>
      <c r="Q33" s="37">
        <f t="shared" si="12"/>
        <v>7500000</v>
      </c>
      <c r="R33" s="35">
        <f t="shared" si="6"/>
        <v>0.25</v>
      </c>
      <c r="S33" s="31">
        <v>2500000</v>
      </c>
      <c r="T33" s="31">
        <v>2500000</v>
      </c>
      <c r="U33" s="31">
        <v>2500000</v>
      </c>
      <c r="V33" s="37">
        <f t="shared" si="13"/>
        <v>7500000</v>
      </c>
      <c r="W33" s="35">
        <f t="shared" si="7"/>
        <v>0.25</v>
      </c>
      <c r="X33" s="38">
        <f t="shared" si="8"/>
        <v>1</v>
      </c>
      <c r="Y33" s="39">
        <f t="shared" si="0"/>
        <v>30000000</v>
      </c>
    </row>
    <row r="34" spans="1:25" s="6" customFormat="1" ht="62.25" customHeight="1" x14ac:dyDescent="0.25">
      <c r="A34" s="28" t="s">
        <v>55</v>
      </c>
      <c r="B34" s="29" t="s">
        <v>42</v>
      </c>
      <c r="C34" s="30">
        <v>53742436.799999997</v>
      </c>
      <c r="D34" s="31">
        <v>4478536.4000000004</v>
      </c>
      <c r="E34" s="31">
        <v>4478536.4000000004</v>
      </c>
      <c r="F34" s="31">
        <v>4478536.4000000004</v>
      </c>
      <c r="G34" s="34">
        <f t="shared" si="10"/>
        <v>13435609.200000001</v>
      </c>
      <c r="H34" s="35">
        <f t="shared" si="2"/>
        <v>0.24999999999999997</v>
      </c>
      <c r="I34" s="31">
        <v>4478536.4000000004</v>
      </c>
      <c r="J34" s="31">
        <v>4478536.4000000004</v>
      </c>
      <c r="K34" s="31">
        <v>4478536.4000000004</v>
      </c>
      <c r="L34" s="37">
        <f t="shared" si="11"/>
        <v>13435609.200000001</v>
      </c>
      <c r="M34" s="35">
        <f t="shared" si="4"/>
        <v>0.24999999999999997</v>
      </c>
      <c r="N34" s="31">
        <v>4478536.4000000004</v>
      </c>
      <c r="O34" s="31">
        <v>4478536.4000000004</v>
      </c>
      <c r="P34" s="31">
        <v>4478536.4000000004</v>
      </c>
      <c r="Q34" s="37">
        <f t="shared" si="12"/>
        <v>13435609.200000001</v>
      </c>
      <c r="R34" s="35">
        <f t="shared" si="6"/>
        <v>0.24999999999999997</v>
      </c>
      <c r="S34" s="31">
        <v>4478536.4000000004</v>
      </c>
      <c r="T34" s="31">
        <v>4478536.4000000004</v>
      </c>
      <c r="U34" s="31">
        <v>4478536.4000000004</v>
      </c>
      <c r="V34" s="37">
        <f t="shared" si="13"/>
        <v>13435609.200000001</v>
      </c>
      <c r="W34" s="35">
        <f t="shared" si="7"/>
        <v>0.24999999999999997</v>
      </c>
      <c r="X34" s="38">
        <f t="shared" si="8"/>
        <v>0.99999999999999989</v>
      </c>
      <c r="Y34" s="39">
        <f t="shared" si="0"/>
        <v>53742436.800000004</v>
      </c>
    </row>
    <row r="35" spans="1:25" s="6" customFormat="1" ht="108.75" customHeight="1" x14ac:dyDescent="0.25">
      <c r="A35" s="28" t="s">
        <v>57</v>
      </c>
      <c r="B35" s="29" t="s">
        <v>49</v>
      </c>
      <c r="C35" s="30">
        <v>3647476</v>
      </c>
      <c r="D35" s="31">
        <v>303956.33</v>
      </c>
      <c r="E35" s="31">
        <v>303956.33</v>
      </c>
      <c r="F35" s="31">
        <v>303956.33</v>
      </c>
      <c r="G35" s="34">
        <f t="shared" si="10"/>
        <v>911868.99</v>
      </c>
      <c r="H35" s="35">
        <f t="shared" si="2"/>
        <v>0.25</v>
      </c>
      <c r="I35" s="31">
        <v>303956.33</v>
      </c>
      <c r="J35" s="31">
        <v>303956.33</v>
      </c>
      <c r="K35" s="31">
        <v>303956.33</v>
      </c>
      <c r="L35" s="37">
        <f t="shared" si="11"/>
        <v>911868.99</v>
      </c>
      <c r="M35" s="35">
        <f t="shared" si="4"/>
        <v>0.25</v>
      </c>
      <c r="N35" s="31">
        <v>303956.33</v>
      </c>
      <c r="O35" s="31">
        <v>303956.33</v>
      </c>
      <c r="P35" s="31">
        <v>303956.33</v>
      </c>
      <c r="Q35" s="37">
        <f t="shared" si="12"/>
        <v>911868.99</v>
      </c>
      <c r="R35" s="35">
        <f t="shared" si="6"/>
        <v>0.25</v>
      </c>
      <c r="S35" s="31">
        <v>303956.33</v>
      </c>
      <c r="T35" s="31">
        <v>303956.33</v>
      </c>
      <c r="U35" s="31">
        <v>303956.33</v>
      </c>
      <c r="V35" s="37">
        <f t="shared" si="13"/>
        <v>911868.99</v>
      </c>
      <c r="W35" s="35">
        <f t="shared" si="7"/>
        <v>0.25</v>
      </c>
      <c r="X35" s="38">
        <f t="shared" si="8"/>
        <v>1</v>
      </c>
      <c r="Y35" s="39">
        <f t="shared" si="0"/>
        <v>3647475.96</v>
      </c>
    </row>
    <row r="36" spans="1:25" s="6" customFormat="1" ht="91.5" customHeight="1" x14ac:dyDescent="0.25">
      <c r="A36" s="28" t="s">
        <v>53</v>
      </c>
      <c r="B36" s="29" t="s">
        <v>42</v>
      </c>
      <c r="C36" s="30">
        <v>35619450</v>
      </c>
      <c r="D36" s="31">
        <v>2968287.5</v>
      </c>
      <c r="E36" s="31">
        <v>2968287.5</v>
      </c>
      <c r="F36" s="31">
        <v>2968287.5</v>
      </c>
      <c r="G36" s="34">
        <f t="shared" si="10"/>
        <v>8904862.5</v>
      </c>
      <c r="H36" s="35">
        <f t="shared" si="2"/>
        <v>0.25</v>
      </c>
      <c r="I36" s="31">
        <v>2968287.5</v>
      </c>
      <c r="J36" s="31">
        <v>2968287.5</v>
      </c>
      <c r="K36" s="31">
        <v>2968287.5</v>
      </c>
      <c r="L36" s="37">
        <f t="shared" si="11"/>
        <v>8904862.5</v>
      </c>
      <c r="M36" s="35">
        <f t="shared" si="4"/>
        <v>0.25</v>
      </c>
      <c r="N36" s="31">
        <v>2968287.5</v>
      </c>
      <c r="O36" s="31">
        <v>2968287.5</v>
      </c>
      <c r="P36" s="31">
        <v>2968287.5</v>
      </c>
      <c r="Q36" s="37">
        <f t="shared" si="12"/>
        <v>8904862.5</v>
      </c>
      <c r="R36" s="35">
        <f t="shared" si="6"/>
        <v>0.25</v>
      </c>
      <c r="S36" s="31">
        <v>2968287.5</v>
      </c>
      <c r="T36" s="31">
        <v>2968287.5</v>
      </c>
      <c r="U36" s="31">
        <v>2968287.5</v>
      </c>
      <c r="V36" s="37">
        <f t="shared" si="13"/>
        <v>8904862.5</v>
      </c>
      <c r="W36" s="35">
        <f t="shared" si="7"/>
        <v>0.25</v>
      </c>
      <c r="X36" s="38">
        <f t="shared" si="8"/>
        <v>1</v>
      </c>
      <c r="Y36" s="39">
        <f t="shared" si="0"/>
        <v>35619450</v>
      </c>
    </row>
    <row r="37" spans="1:25" s="6" customFormat="1" ht="57.75" customHeight="1" x14ac:dyDescent="0.25">
      <c r="A37" s="28" t="s">
        <v>47</v>
      </c>
      <c r="B37" s="29" t="s">
        <v>48</v>
      </c>
      <c r="C37" s="30">
        <v>42000000</v>
      </c>
      <c r="D37" s="31">
        <v>3500000</v>
      </c>
      <c r="E37" s="31">
        <v>3500000</v>
      </c>
      <c r="F37" s="31">
        <v>3500000</v>
      </c>
      <c r="G37" s="34">
        <f t="shared" si="10"/>
        <v>10500000</v>
      </c>
      <c r="H37" s="35">
        <f t="shared" si="2"/>
        <v>0.25</v>
      </c>
      <c r="I37" s="31">
        <v>3500000</v>
      </c>
      <c r="J37" s="31">
        <v>3500000</v>
      </c>
      <c r="K37" s="31">
        <v>3500000</v>
      </c>
      <c r="L37" s="37">
        <f t="shared" si="11"/>
        <v>10500000</v>
      </c>
      <c r="M37" s="35">
        <f t="shared" si="4"/>
        <v>0.25</v>
      </c>
      <c r="N37" s="31">
        <v>3500000</v>
      </c>
      <c r="O37" s="31">
        <v>3500000</v>
      </c>
      <c r="P37" s="31">
        <v>3500000</v>
      </c>
      <c r="Q37" s="37">
        <f t="shared" si="12"/>
        <v>10500000</v>
      </c>
      <c r="R37" s="35">
        <f t="shared" si="6"/>
        <v>0.25</v>
      </c>
      <c r="S37" s="31">
        <v>3500000</v>
      </c>
      <c r="T37" s="31">
        <v>3500000</v>
      </c>
      <c r="U37" s="31">
        <v>3500000</v>
      </c>
      <c r="V37" s="37">
        <f t="shared" si="13"/>
        <v>10500000</v>
      </c>
      <c r="W37" s="35">
        <f t="shared" si="7"/>
        <v>0.25</v>
      </c>
      <c r="X37" s="38">
        <f t="shared" si="8"/>
        <v>1</v>
      </c>
      <c r="Y37" s="39">
        <f t="shared" si="0"/>
        <v>42000000</v>
      </c>
    </row>
    <row r="38" spans="1:25" s="6" customFormat="1" ht="56.25" customHeight="1" x14ac:dyDescent="0.25">
      <c r="A38" s="28" t="s">
        <v>79</v>
      </c>
      <c r="B38" s="29" t="s">
        <v>46</v>
      </c>
      <c r="C38" s="30">
        <v>182497924.19999999</v>
      </c>
      <c r="D38" s="31">
        <v>15208160.35</v>
      </c>
      <c r="E38" s="31">
        <v>15208160.35</v>
      </c>
      <c r="F38" s="31">
        <v>15208160.35</v>
      </c>
      <c r="G38" s="34">
        <f t="shared" ref="G38" si="14">D38+E38+F38</f>
        <v>45624481.049999997</v>
      </c>
      <c r="H38" s="35">
        <f t="shared" si="2"/>
        <v>0.25</v>
      </c>
      <c r="I38" s="31">
        <v>15208160.35</v>
      </c>
      <c r="J38" s="31">
        <v>15208160.35</v>
      </c>
      <c r="K38" s="31">
        <v>15208160.35</v>
      </c>
      <c r="L38" s="37">
        <f t="shared" ref="L38:L43" si="15">I38+J38+K38</f>
        <v>45624481.049999997</v>
      </c>
      <c r="M38" s="35">
        <f t="shared" si="4"/>
        <v>0.25</v>
      </c>
      <c r="N38" s="31">
        <v>15208160.35</v>
      </c>
      <c r="O38" s="31">
        <v>15208160.35</v>
      </c>
      <c r="P38" s="31">
        <v>15208160.35</v>
      </c>
      <c r="Q38" s="37">
        <f t="shared" ref="Q38:Q42" si="16">N38+O38+P38</f>
        <v>45624481.049999997</v>
      </c>
      <c r="R38" s="35">
        <f t="shared" si="6"/>
        <v>0.25</v>
      </c>
      <c r="S38" s="31">
        <v>15208160.35</v>
      </c>
      <c r="T38" s="31">
        <v>15208160.35</v>
      </c>
      <c r="U38" s="31">
        <v>15208160.35</v>
      </c>
      <c r="V38" s="37">
        <f t="shared" si="13"/>
        <v>45624481.049999997</v>
      </c>
      <c r="W38" s="35">
        <f t="shared" si="7"/>
        <v>0.25</v>
      </c>
      <c r="X38" s="38">
        <f t="shared" ref="X38:X42" si="17">H38+M38+R38+W38</f>
        <v>1</v>
      </c>
      <c r="Y38" s="39">
        <f t="shared" si="0"/>
        <v>182497924.19999999</v>
      </c>
    </row>
    <row r="39" spans="1:25" s="6" customFormat="1" ht="78" customHeight="1" x14ac:dyDescent="0.25">
      <c r="A39" s="28" t="s">
        <v>54</v>
      </c>
      <c r="B39" s="29" t="s">
        <v>42</v>
      </c>
      <c r="C39" s="30">
        <v>20500000</v>
      </c>
      <c r="D39" s="31">
        <v>1708333.33</v>
      </c>
      <c r="E39" s="31">
        <v>1708333.33</v>
      </c>
      <c r="F39" s="31">
        <v>1708333.33</v>
      </c>
      <c r="G39" s="34">
        <f t="shared" ref="G39:G42" si="18">D39+E39+F39</f>
        <v>5124999.99</v>
      </c>
      <c r="H39" s="35">
        <f t="shared" si="2"/>
        <v>0.25</v>
      </c>
      <c r="I39" s="31">
        <v>1708333.33</v>
      </c>
      <c r="J39" s="31">
        <v>1708333.33</v>
      </c>
      <c r="K39" s="31">
        <v>1708333.33</v>
      </c>
      <c r="L39" s="37">
        <f t="shared" si="15"/>
        <v>5124999.99</v>
      </c>
      <c r="M39" s="35">
        <f t="shared" si="4"/>
        <v>0.25</v>
      </c>
      <c r="N39" s="31">
        <v>1708333.33</v>
      </c>
      <c r="O39" s="31">
        <v>1708333.33</v>
      </c>
      <c r="P39" s="31">
        <v>1708333.33</v>
      </c>
      <c r="Q39" s="37">
        <f t="shared" si="16"/>
        <v>5124999.99</v>
      </c>
      <c r="R39" s="35">
        <f t="shared" si="6"/>
        <v>0.25</v>
      </c>
      <c r="S39" s="31">
        <v>1708333.33</v>
      </c>
      <c r="T39" s="31">
        <v>1708333.33</v>
      </c>
      <c r="U39" s="31">
        <v>1708333.33</v>
      </c>
      <c r="V39" s="37">
        <f t="shared" si="13"/>
        <v>5124999.99</v>
      </c>
      <c r="W39" s="35">
        <f t="shared" si="7"/>
        <v>0.25</v>
      </c>
      <c r="X39" s="38">
        <f t="shared" si="17"/>
        <v>1</v>
      </c>
      <c r="Y39" s="39">
        <f t="shared" si="0"/>
        <v>20499999.960000001</v>
      </c>
    </row>
    <row r="40" spans="1:25" s="6" customFormat="1" ht="78" customHeight="1" x14ac:dyDescent="0.25">
      <c r="A40" s="28" t="s">
        <v>80</v>
      </c>
      <c r="B40" s="29" t="s">
        <v>81</v>
      </c>
      <c r="C40" s="30">
        <v>430650</v>
      </c>
      <c r="D40" s="31">
        <v>0</v>
      </c>
      <c r="E40" s="32">
        <v>0</v>
      </c>
      <c r="F40" s="31">
        <v>430650</v>
      </c>
      <c r="G40" s="34">
        <f t="shared" ref="G40" si="19">D40+E40+F40</f>
        <v>430650</v>
      </c>
      <c r="H40" s="35">
        <f t="shared" ref="H40" si="20">((G40*100)/Y40)/100</f>
        <v>1</v>
      </c>
      <c r="I40" s="31">
        <v>0</v>
      </c>
      <c r="J40" s="32">
        <v>0</v>
      </c>
      <c r="K40" s="32">
        <v>0</v>
      </c>
      <c r="L40" s="37">
        <f t="shared" ref="L40" si="21">I40+J40+K40</f>
        <v>0</v>
      </c>
      <c r="M40" s="35">
        <f t="shared" ref="M40" si="22">((L40*100)/Y40)/100</f>
        <v>0</v>
      </c>
      <c r="N40" s="31">
        <v>0</v>
      </c>
      <c r="O40" s="32">
        <v>0</v>
      </c>
      <c r="P40" s="32">
        <v>0</v>
      </c>
      <c r="Q40" s="37">
        <f t="shared" ref="Q40" si="23">N40+O40+P40</f>
        <v>0</v>
      </c>
      <c r="R40" s="35">
        <f t="shared" ref="R40" si="24">((Q40*100)/Y40)/100</f>
        <v>0</v>
      </c>
      <c r="S40" s="31">
        <v>0</v>
      </c>
      <c r="T40" s="32">
        <v>0</v>
      </c>
      <c r="U40" s="32">
        <v>0</v>
      </c>
      <c r="V40" s="37">
        <f t="shared" si="13"/>
        <v>0</v>
      </c>
      <c r="W40" s="35">
        <f t="shared" ref="W40" si="25">((V40*100)/Y40)/100</f>
        <v>0</v>
      </c>
      <c r="X40" s="38">
        <f t="shared" ref="X40" si="26">H40+M40+R40+W40</f>
        <v>1</v>
      </c>
      <c r="Y40" s="39">
        <f t="shared" si="0"/>
        <v>430650</v>
      </c>
    </row>
    <row r="41" spans="1:25" s="6" customFormat="1" ht="50.25" customHeight="1" x14ac:dyDescent="0.25">
      <c r="A41" s="28" t="s">
        <v>63</v>
      </c>
      <c r="B41" s="29" t="s">
        <v>37</v>
      </c>
      <c r="C41" s="30">
        <v>3500000</v>
      </c>
      <c r="D41" s="31">
        <v>0</v>
      </c>
      <c r="E41" s="32">
        <v>0</v>
      </c>
      <c r="F41" s="32">
        <v>0</v>
      </c>
      <c r="G41" s="34">
        <f t="shared" si="18"/>
        <v>0</v>
      </c>
      <c r="H41" s="35">
        <v>0</v>
      </c>
      <c r="I41" s="31">
        <v>1800000</v>
      </c>
      <c r="J41" s="32">
        <v>0</v>
      </c>
      <c r="K41" s="32">
        <v>0</v>
      </c>
      <c r="L41" s="37">
        <f t="shared" si="15"/>
        <v>1800000</v>
      </c>
      <c r="M41" s="35">
        <f t="shared" si="4"/>
        <v>0.51428571428571435</v>
      </c>
      <c r="N41" s="31">
        <v>700000</v>
      </c>
      <c r="O41" s="32">
        <v>0</v>
      </c>
      <c r="P41" s="32">
        <v>0</v>
      </c>
      <c r="Q41" s="37">
        <f t="shared" si="16"/>
        <v>700000</v>
      </c>
      <c r="R41" s="35">
        <f t="shared" si="6"/>
        <v>0.2</v>
      </c>
      <c r="S41" s="31">
        <v>1000000</v>
      </c>
      <c r="T41" s="32">
        <v>0</v>
      </c>
      <c r="U41" s="32">
        <v>0</v>
      </c>
      <c r="V41" s="37">
        <f t="shared" si="13"/>
        <v>1000000</v>
      </c>
      <c r="W41" s="35">
        <f t="shared" si="7"/>
        <v>0.28571428571428575</v>
      </c>
      <c r="X41" s="38">
        <f t="shared" si="17"/>
        <v>1.0000000000000002</v>
      </c>
      <c r="Y41" s="39">
        <f t="shared" si="0"/>
        <v>3500000</v>
      </c>
    </row>
    <row r="42" spans="1:25" s="6" customFormat="1" ht="54.75" customHeight="1" x14ac:dyDescent="0.25">
      <c r="A42" s="28" t="s">
        <v>36</v>
      </c>
      <c r="B42" s="29" t="s">
        <v>37</v>
      </c>
      <c r="C42" s="30">
        <v>800000</v>
      </c>
      <c r="D42" s="31">
        <v>0</v>
      </c>
      <c r="E42" s="32">
        <v>0</v>
      </c>
      <c r="F42" s="32">
        <v>0</v>
      </c>
      <c r="G42" s="34">
        <f t="shared" si="18"/>
        <v>0</v>
      </c>
      <c r="H42" s="35">
        <v>0</v>
      </c>
      <c r="I42" s="32">
        <v>100000</v>
      </c>
      <c r="J42" s="32">
        <v>100000</v>
      </c>
      <c r="K42" s="32">
        <v>100000</v>
      </c>
      <c r="L42" s="34">
        <f t="shared" si="15"/>
        <v>300000</v>
      </c>
      <c r="M42" s="35">
        <f t="shared" si="4"/>
        <v>0.375</v>
      </c>
      <c r="N42" s="32">
        <v>100000</v>
      </c>
      <c r="O42" s="32">
        <v>100000</v>
      </c>
      <c r="P42" s="32">
        <v>100000</v>
      </c>
      <c r="Q42" s="37">
        <f t="shared" si="16"/>
        <v>300000</v>
      </c>
      <c r="R42" s="35">
        <f t="shared" si="6"/>
        <v>0.375</v>
      </c>
      <c r="S42" s="32">
        <v>100000</v>
      </c>
      <c r="T42" s="32">
        <v>100000</v>
      </c>
      <c r="U42" s="32">
        <v>0</v>
      </c>
      <c r="V42" s="37">
        <f t="shared" si="13"/>
        <v>200000</v>
      </c>
      <c r="W42" s="35">
        <f t="shared" si="7"/>
        <v>0.25</v>
      </c>
      <c r="X42" s="38">
        <f t="shared" si="17"/>
        <v>1</v>
      </c>
      <c r="Y42" s="39">
        <f t="shared" si="0"/>
        <v>800000</v>
      </c>
    </row>
    <row r="43" spans="1:25" s="6" customFormat="1" ht="54.75" customHeight="1" x14ac:dyDescent="0.25">
      <c r="A43" s="28" t="s">
        <v>43</v>
      </c>
      <c r="B43" s="29" t="s">
        <v>42</v>
      </c>
      <c r="C43" s="30">
        <v>24218023</v>
      </c>
      <c r="D43" s="31">
        <v>0</v>
      </c>
      <c r="E43" s="32">
        <v>0</v>
      </c>
      <c r="F43" s="32">
        <v>0</v>
      </c>
      <c r="G43" s="34">
        <f t="shared" ref="G43" si="27">D43+E43+F43</f>
        <v>0</v>
      </c>
      <c r="H43" s="35">
        <v>0</v>
      </c>
      <c r="I43" s="32">
        <v>0</v>
      </c>
      <c r="J43" s="32">
        <v>0</v>
      </c>
      <c r="K43" s="32">
        <v>0</v>
      </c>
      <c r="L43" s="34">
        <f t="shared" si="15"/>
        <v>0</v>
      </c>
      <c r="M43" s="35">
        <v>0</v>
      </c>
      <c r="N43" s="31">
        <v>24218023</v>
      </c>
      <c r="O43" s="32">
        <v>0</v>
      </c>
      <c r="P43" s="32">
        <v>0</v>
      </c>
      <c r="Q43" s="37">
        <f t="shared" ref="Q43" si="28">N43+O43+P43</f>
        <v>24218023</v>
      </c>
      <c r="R43" s="35">
        <f t="shared" si="6"/>
        <v>1</v>
      </c>
      <c r="S43" s="32">
        <v>0</v>
      </c>
      <c r="T43" s="32">
        <v>0</v>
      </c>
      <c r="U43" s="32">
        <v>0</v>
      </c>
      <c r="V43" s="37">
        <f t="shared" ref="V43" si="29">S43+T43+U43</f>
        <v>0</v>
      </c>
      <c r="W43" s="35">
        <f t="shared" si="7"/>
        <v>0</v>
      </c>
      <c r="X43" s="38">
        <f t="shared" si="8"/>
        <v>1</v>
      </c>
      <c r="Y43" s="39">
        <f t="shared" si="0"/>
        <v>24218023</v>
      </c>
    </row>
    <row r="44" spans="1:25" s="23" customFormat="1" ht="24" customHeight="1" x14ac:dyDescent="0.25">
      <c r="A44" s="42"/>
      <c r="B44" s="43"/>
      <c r="C44" s="44"/>
      <c r="D44" s="45"/>
      <c r="E44" s="46"/>
      <c r="F44" s="46"/>
      <c r="G44" s="47"/>
      <c r="H44" s="48"/>
      <c r="I44" s="46"/>
      <c r="J44" s="46"/>
      <c r="K44" s="46"/>
      <c r="L44" s="47"/>
      <c r="M44" s="48"/>
      <c r="N44" s="45"/>
      <c r="O44" s="46"/>
      <c r="P44" s="46"/>
      <c r="Q44" s="49"/>
      <c r="R44" s="48"/>
      <c r="S44" s="46"/>
      <c r="T44" s="46"/>
      <c r="U44" s="46"/>
      <c r="V44" s="49"/>
      <c r="W44" s="48"/>
      <c r="X44" s="50"/>
      <c r="Y44" s="51">
        <f>SUM(Y9:Y43)</f>
        <v>729643872.53999996</v>
      </c>
    </row>
    <row r="45" spans="1:25" s="23" customFormat="1" ht="21" customHeight="1" x14ac:dyDescent="0.25">
      <c r="A45" s="54" t="s">
        <v>77</v>
      </c>
      <c r="B45" s="54"/>
      <c r="C45" s="54"/>
      <c r="D45" s="54"/>
      <c r="E45" s="52"/>
      <c r="F45" s="53"/>
      <c r="G45" s="47"/>
      <c r="H45" s="48"/>
      <c r="I45" s="46"/>
      <c r="J45" s="46"/>
      <c r="K45" s="46"/>
      <c r="L45" s="47"/>
      <c r="M45" s="48"/>
      <c r="N45" s="45"/>
      <c r="O45" s="46"/>
      <c r="P45" s="46"/>
      <c r="Q45" s="49"/>
      <c r="R45" s="48"/>
      <c r="S45" s="46"/>
      <c r="T45" s="46"/>
      <c r="U45" s="46"/>
      <c r="V45" s="49"/>
      <c r="W45" s="48"/>
      <c r="X45" s="50"/>
      <c r="Y45" s="51"/>
    </row>
    <row r="46" spans="1:25" s="23" customFormat="1" ht="21" customHeight="1" x14ac:dyDescent="0.25">
      <c r="A46" s="54" t="s">
        <v>78</v>
      </c>
      <c r="B46" s="54"/>
      <c r="C46" s="54"/>
      <c r="D46" s="54"/>
      <c r="E46" s="54"/>
      <c r="F46" s="54"/>
      <c r="G46" s="47"/>
      <c r="H46" s="48"/>
      <c r="I46" s="46"/>
      <c r="J46" s="46"/>
      <c r="K46" s="46"/>
      <c r="L46" s="47"/>
      <c r="M46" s="48"/>
      <c r="N46" s="45"/>
      <c r="O46" s="46"/>
      <c r="P46" s="46"/>
      <c r="Q46" s="49"/>
      <c r="R46" s="48"/>
      <c r="S46" s="46"/>
      <c r="T46" s="46"/>
      <c r="U46" s="46"/>
      <c r="V46" s="49"/>
      <c r="W46" s="48"/>
      <c r="X46" s="50"/>
      <c r="Y46" s="51"/>
    </row>
    <row r="47" spans="1:25" s="23" customFormat="1" ht="21" customHeight="1" x14ac:dyDescent="0.25">
      <c r="A47" s="54" t="s">
        <v>76</v>
      </c>
      <c r="B47" s="54"/>
      <c r="C47" s="54"/>
      <c r="D47" s="54"/>
      <c r="E47" s="54"/>
      <c r="F47" s="54"/>
      <c r="G47" s="47"/>
      <c r="H47" s="48"/>
      <c r="I47" s="46"/>
      <c r="J47" s="46"/>
      <c r="K47" s="46"/>
      <c r="L47" s="47"/>
      <c r="M47" s="48"/>
      <c r="N47" s="45"/>
      <c r="O47" s="46"/>
      <c r="P47" s="46"/>
      <c r="Q47" s="49"/>
      <c r="R47" s="48"/>
      <c r="S47" s="46"/>
      <c r="T47" s="46"/>
      <c r="U47" s="46"/>
      <c r="V47" s="49"/>
      <c r="W47" s="48"/>
      <c r="X47" s="50"/>
      <c r="Y47" s="51"/>
    </row>
    <row r="48" spans="1:25" s="23" customFormat="1" ht="41.25" customHeight="1" x14ac:dyDescent="0.25">
      <c r="A48" s="13"/>
      <c r="B48" s="14"/>
      <c r="C48" s="15"/>
      <c r="D48" s="17"/>
      <c r="E48" s="16"/>
      <c r="F48" s="16"/>
      <c r="G48" s="18"/>
      <c r="H48" s="19"/>
      <c r="I48" s="16"/>
      <c r="J48" s="16"/>
      <c r="K48" s="16"/>
      <c r="L48" s="18"/>
      <c r="M48" s="19"/>
      <c r="N48" s="17"/>
      <c r="O48" s="16"/>
      <c r="P48" s="16"/>
      <c r="Q48" s="20"/>
      <c r="R48" s="19"/>
      <c r="S48" s="16"/>
      <c r="T48" s="16"/>
      <c r="U48" s="16"/>
      <c r="V48" s="20"/>
      <c r="W48" s="19"/>
      <c r="X48" s="21"/>
      <c r="Y48" s="22"/>
    </row>
    <row r="49" spans="1:25" s="10" customFormat="1" ht="63" customHeight="1" x14ac:dyDescent="0.25">
      <c r="A49" s="11"/>
      <c r="B49" s="11"/>
      <c r="C49" s="11"/>
      <c r="D49" s="11"/>
      <c r="E49" s="11"/>
      <c r="F49" s="11"/>
      <c r="H49" s="11"/>
      <c r="I49" s="11"/>
      <c r="J49" s="11"/>
      <c r="K49" s="11"/>
      <c r="L49" s="11"/>
      <c r="M49" s="11"/>
      <c r="T49" s="11"/>
      <c r="U49" s="11"/>
      <c r="V49" s="11"/>
      <c r="W49" s="11"/>
      <c r="X49" s="11"/>
      <c r="Y49" s="11"/>
    </row>
    <row r="50" spans="1:25" s="10" customFormat="1" ht="39" customHeight="1" x14ac:dyDescent="0.25">
      <c r="A50" s="11"/>
      <c r="B50" s="11"/>
      <c r="C50" s="11"/>
      <c r="D50" s="11"/>
      <c r="E50" s="11"/>
      <c r="F50" s="11"/>
      <c r="H50" s="11"/>
      <c r="I50" s="11"/>
      <c r="J50" s="11"/>
      <c r="K50" s="11"/>
      <c r="L50" s="11"/>
      <c r="M50" s="11"/>
      <c r="T50" s="11"/>
      <c r="U50" s="11"/>
      <c r="V50" s="11"/>
      <c r="W50" s="11"/>
      <c r="X50" s="11"/>
      <c r="Y50" s="11"/>
    </row>
    <row r="51" spans="1:25" s="8" customFormat="1" x14ac:dyDescent="0.25"/>
    <row r="52" spans="1:25" s="7" customFormat="1" x14ac:dyDescent="0.25"/>
    <row r="53" spans="1:25" s="7" customFormat="1" x14ac:dyDescent="0.25"/>
    <row r="54" spans="1:25" s="7" customFormat="1" x14ac:dyDescent="0.25"/>
    <row r="55" spans="1:25" s="7" customFormat="1" x14ac:dyDescent="0.25"/>
    <row r="56" spans="1:25" s="7" customFormat="1" x14ac:dyDescent="0.25"/>
    <row r="57" spans="1:25" s="7" customFormat="1" x14ac:dyDescent="0.25"/>
    <row r="58" spans="1:25" s="7" customFormat="1" x14ac:dyDescent="0.25"/>
    <row r="59" spans="1:25" s="7" customFormat="1" x14ac:dyDescent="0.25"/>
    <row r="60" spans="1:25" s="7" customFormat="1" x14ac:dyDescent="0.25"/>
    <row r="61" spans="1:25" s="7" customFormat="1" x14ac:dyDescent="0.25"/>
    <row r="62" spans="1:25" s="7" customFormat="1" x14ac:dyDescent="0.25"/>
    <row r="63" spans="1:25" s="7" customFormat="1" x14ac:dyDescent="0.25"/>
    <row r="64" spans="1:25" s="7" customFormat="1" x14ac:dyDescent="0.25"/>
    <row r="65" s="7" customFormat="1" x14ac:dyDescent="0.25"/>
    <row r="66" s="7" customFormat="1" x14ac:dyDescent="0.25"/>
    <row r="67" s="7" customFormat="1" x14ac:dyDescent="0.25"/>
    <row r="68" s="7" customFormat="1" x14ac:dyDescent="0.25"/>
    <row r="69" s="7" customFormat="1" x14ac:dyDescent="0.25"/>
    <row r="70" s="7" customFormat="1" x14ac:dyDescent="0.25"/>
    <row r="71" s="7" customFormat="1" x14ac:dyDescent="0.25"/>
    <row r="72" s="7" customFormat="1" x14ac:dyDescent="0.25"/>
    <row r="73" s="7" customFormat="1" x14ac:dyDescent="0.25"/>
    <row r="74" s="7" customFormat="1" x14ac:dyDescent="0.25"/>
    <row r="75" s="7" customFormat="1" x14ac:dyDescent="0.25"/>
    <row r="76" s="7" customFormat="1" x14ac:dyDescent="0.25"/>
    <row r="77" s="7" customFormat="1" x14ac:dyDescent="0.25"/>
    <row r="78" s="7" customFormat="1" x14ac:dyDescent="0.25"/>
    <row r="79" s="7" customFormat="1" x14ac:dyDescent="0.25"/>
    <row r="80" s="7" customFormat="1" x14ac:dyDescent="0.25"/>
    <row r="81" s="7" customFormat="1" x14ac:dyDescent="0.25"/>
    <row r="82" s="7" customFormat="1" x14ac:dyDescent="0.25"/>
    <row r="83" s="7" customFormat="1" x14ac:dyDescent="0.25"/>
    <row r="84" s="7" customFormat="1" x14ac:dyDescent="0.25"/>
    <row r="85" s="7" customFormat="1" x14ac:dyDescent="0.25"/>
    <row r="86" s="7" customFormat="1" x14ac:dyDescent="0.25"/>
    <row r="87" s="7" customFormat="1" x14ac:dyDescent="0.25"/>
    <row r="88" s="7" customFormat="1" x14ac:dyDescent="0.25"/>
    <row r="89" s="7" customFormat="1" x14ac:dyDescent="0.25"/>
    <row r="90" s="7" customFormat="1" x14ac:dyDescent="0.25"/>
    <row r="91" s="7" customFormat="1" x14ac:dyDescent="0.25"/>
    <row r="92" s="7" customFormat="1" x14ac:dyDescent="0.25"/>
    <row r="93" s="7" customFormat="1" x14ac:dyDescent="0.25"/>
    <row r="94" s="7" customFormat="1" x14ac:dyDescent="0.25"/>
    <row r="95" s="7" customFormat="1" x14ac:dyDescent="0.25"/>
    <row r="96" s="7" customFormat="1" x14ac:dyDescent="0.25"/>
    <row r="97" s="7" customFormat="1" x14ac:dyDescent="0.25"/>
    <row r="98" s="7" customFormat="1" x14ac:dyDescent="0.25"/>
    <row r="99" s="7" customFormat="1" x14ac:dyDescent="0.25"/>
    <row r="100" s="7" customFormat="1" x14ac:dyDescent="0.25"/>
    <row r="101" s="7" customFormat="1" x14ac:dyDescent="0.25"/>
    <row r="102" s="7" customFormat="1" x14ac:dyDescent="0.25"/>
    <row r="103" s="7" customFormat="1" x14ac:dyDescent="0.25"/>
    <row r="104" s="7" customFormat="1" x14ac:dyDescent="0.25"/>
    <row r="105" s="7" customFormat="1" x14ac:dyDescent="0.25"/>
    <row r="106" s="7" customFormat="1" x14ac:dyDescent="0.25"/>
    <row r="107" s="7" customFormat="1" x14ac:dyDescent="0.25"/>
    <row r="108" s="7" customFormat="1" x14ac:dyDescent="0.25"/>
    <row r="109" s="7" customFormat="1" x14ac:dyDescent="0.25"/>
    <row r="110" s="7" customFormat="1" x14ac:dyDescent="0.25"/>
    <row r="111" s="7" customFormat="1" x14ac:dyDescent="0.25"/>
    <row r="112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  <row r="120" s="7" customFormat="1" x14ac:dyDescent="0.25"/>
    <row r="121" s="7" customFormat="1" x14ac:dyDescent="0.25"/>
    <row r="122" s="7" customFormat="1" x14ac:dyDescent="0.25"/>
    <row r="123" s="7" customFormat="1" x14ac:dyDescent="0.25"/>
    <row r="124" s="7" customFormat="1" x14ac:dyDescent="0.25"/>
    <row r="125" s="7" customFormat="1" x14ac:dyDescent="0.25"/>
    <row r="126" s="7" customFormat="1" x14ac:dyDescent="0.25"/>
    <row r="127" s="7" customFormat="1" x14ac:dyDescent="0.25"/>
    <row r="128" s="7" customFormat="1" x14ac:dyDescent="0.25"/>
    <row r="129" s="7" customFormat="1" x14ac:dyDescent="0.25"/>
    <row r="130" s="7" customFormat="1" x14ac:dyDescent="0.25"/>
    <row r="131" s="7" customFormat="1" x14ac:dyDescent="0.25"/>
    <row r="132" s="7" customFormat="1" x14ac:dyDescent="0.25"/>
    <row r="133" s="7" customFormat="1" x14ac:dyDescent="0.25"/>
    <row r="134" s="7" customFormat="1" x14ac:dyDescent="0.25"/>
    <row r="135" s="7" customFormat="1" x14ac:dyDescent="0.25"/>
    <row r="136" s="7" customFormat="1" x14ac:dyDescent="0.25"/>
    <row r="137" s="7" customFormat="1" x14ac:dyDescent="0.25"/>
    <row r="138" s="7" customFormat="1" x14ac:dyDescent="0.25"/>
    <row r="139" s="7" customFormat="1" x14ac:dyDescent="0.25"/>
    <row r="140" s="7" customFormat="1" x14ac:dyDescent="0.25"/>
    <row r="141" s="7" customFormat="1" x14ac:dyDescent="0.25"/>
    <row r="142" s="7" customFormat="1" x14ac:dyDescent="0.25"/>
    <row r="143" s="7" customFormat="1" x14ac:dyDescent="0.25"/>
    <row r="144" s="7" customFormat="1" x14ac:dyDescent="0.25"/>
    <row r="145" s="7" customFormat="1" x14ac:dyDescent="0.25"/>
    <row r="146" s="7" customFormat="1" x14ac:dyDescent="0.25"/>
    <row r="147" s="7" customFormat="1" x14ac:dyDescent="0.25"/>
    <row r="148" s="7" customFormat="1" x14ac:dyDescent="0.25"/>
    <row r="149" s="7" customFormat="1" x14ac:dyDescent="0.25"/>
    <row r="150" s="7" customFormat="1" x14ac:dyDescent="0.25"/>
    <row r="151" s="7" customFormat="1" x14ac:dyDescent="0.25"/>
    <row r="152" s="7" customFormat="1" x14ac:dyDescent="0.25"/>
    <row r="153" s="7" customFormat="1" x14ac:dyDescent="0.25"/>
    <row r="154" s="7" customFormat="1" x14ac:dyDescent="0.25"/>
    <row r="155" s="7" customFormat="1" x14ac:dyDescent="0.25"/>
    <row r="156" s="7" customFormat="1" x14ac:dyDescent="0.25"/>
    <row r="157" s="7" customFormat="1" x14ac:dyDescent="0.25"/>
    <row r="158" s="7" customFormat="1" x14ac:dyDescent="0.25"/>
    <row r="159" s="7" customFormat="1" x14ac:dyDescent="0.25"/>
    <row r="160" s="7" customFormat="1" x14ac:dyDescent="0.25"/>
    <row r="161" s="7" customFormat="1" x14ac:dyDescent="0.25"/>
    <row r="162" s="7" customFormat="1" x14ac:dyDescent="0.25"/>
    <row r="163" s="7" customFormat="1" x14ac:dyDescent="0.25"/>
    <row r="164" s="7" customFormat="1" x14ac:dyDescent="0.25"/>
    <row r="165" s="7" customFormat="1" x14ac:dyDescent="0.25"/>
    <row r="166" s="7" customFormat="1" x14ac:dyDescent="0.25"/>
    <row r="167" s="7" customFormat="1" x14ac:dyDescent="0.25"/>
    <row r="168" s="7" customFormat="1" x14ac:dyDescent="0.25"/>
    <row r="169" s="7" customFormat="1" x14ac:dyDescent="0.25"/>
    <row r="170" s="7" customFormat="1" x14ac:dyDescent="0.25"/>
    <row r="171" s="7" customFormat="1" x14ac:dyDescent="0.25"/>
    <row r="172" s="7" customFormat="1" x14ac:dyDescent="0.25"/>
    <row r="173" s="7" customFormat="1" x14ac:dyDescent="0.25"/>
    <row r="174" s="7" customFormat="1" x14ac:dyDescent="0.25"/>
    <row r="175" s="7" customFormat="1" x14ac:dyDescent="0.25"/>
    <row r="176" s="7" customFormat="1" x14ac:dyDescent="0.25"/>
    <row r="177" s="7" customFormat="1" x14ac:dyDescent="0.25"/>
    <row r="178" s="7" customFormat="1" x14ac:dyDescent="0.25"/>
    <row r="179" s="7" customFormat="1" x14ac:dyDescent="0.25"/>
    <row r="180" s="7" customFormat="1" x14ac:dyDescent="0.25"/>
    <row r="181" s="7" customFormat="1" x14ac:dyDescent="0.25"/>
    <row r="182" s="7" customFormat="1" x14ac:dyDescent="0.25"/>
    <row r="183" s="7" customFormat="1" x14ac:dyDescent="0.25"/>
    <row r="184" s="7" customFormat="1" x14ac:dyDescent="0.25"/>
    <row r="185" s="7" customFormat="1" x14ac:dyDescent="0.25"/>
    <row r="186" s="7" customFormat="1" x14ac:dyDescent="0.25"/>
    <row r="187" s="7" customFormat="1" x14ac:dyDescent="0.25"/>
    <row r="188" s="7" customFormat="1" x14ac:dyDescent="0.25"/>
    <row r="189" s="7" customFormat="1" x14ac:dyDescent="0.25"/>
    <row r="190" s="7" customFormat="1" x14ac:dyDescent="0.25"/>
    <row r="191" s="7" customFormat="1" x14ac:dyDescent="0.25"/>
    <row r="192" s="7" customFormat="1" x14ac:dyDescent="0.25"/>
    <row r="193" s="7" customFormat="1" x14ac:dyDescent="0.25"/>
    <row r="194" s="7" customFormat="1" x14ac:dyDescent="0.25"/>
    <row r="195" s="7" customFormat="1" x14ac:dyDescent="0.25"/>
    <row r="196" s="7" customFormat="1" x14ac:dyDescent="0.25"/>
    <row r="197" s="7" customFormat="1" x14ac:dyDescent="0.25"/>
    <row r="198" s="7" customFormat="1" x14ac:dyDescent="0.25"/>
    <row r="199" s="7" customFormat="1" x14ac:dyDescent="0.25"/>
    <row r="200" s="7" customFormat="1" x14ac:dyDescent="0.25"/>
    <row r="201" s="7" customFormat="1" x14ac:dyDescent="0.25"/>
    <row r="202" s="7" customFormat="1" x14ac:dyDescent="0.25"/>
    <row r="203" s="7" customFormat="1" x14ac:dyDescent="0.25"/>
    <row r="204" s="7" customFormat="1" x14ac:dyDescent="0.25"/>
    <row r="205" s="7" customFormat="1" x14ac:dyDescent="0.25"/>
    <row r="206" s="7" customFormat="1" x14ac:dyDescent="0.25"/>
    <row r="207" s="7" customFormat="1" x14ac:dyDescent="0.25"/>
    <row r="208" s="7" customFormat="1" x14ac:dyDescent="0.25"/>
    <row r="209" s="7" customFormat="1" x14ac:dyDescent="0.25"/>
    <row r="210" s="7" customFormat="1" x14ac:dyDescent="0.25"/>
    <row r="211" s="7" customFormat="1" x14ac:dyDescent="0.25"/>
    <row r="212" s="7" customFormat="1" x14ac:dyDescent="0.25"/>
    <row r="213" s="7" customFormat="1" x14ac:dyDescent="0.25"/>
    <row r="214" s="7" customFormat="1" x14ac:dyDescent="0.25"/>
    <row r="215" s="7" customFormat="1" x14ac:dyDescent="0.25"/>
    <row r="216" s="7" customFormat="1" x14ac:dyDescent="0.25"/>
    <row r="217" s="7" customFormat="1" x14ac:dyDescent="0.25"/>
    <row r="218" s="7" customFormat="1" x14ac:dyDescent="0.25"/>
    <row r="219" s="7" customFormat="1" x14ac:dyDescent="0.25"/>
    <row r="220" s="7" customFormat="1" x14ac:dyDescent="0.25"/>
    <row r="221" s="7" customFormat="1" x14ac:dyDescent="0.25"/>
    <row r="222" s="7" customFormat="1" x14ac:dyDescent="0.25"/>
    <row r="223" s="7" customFormat="1" x14ac:dyDescent="0.25"/>
    <row r="224" s="7" customFormat="1" x14ac:dyDescent="0.25"/>
    <row r="225" s="7" customFormat="1" x14ac:dyDescent="0.25"/>
    <row r="226" s="7" customFormat="1" x14ac:dyDescent="0.25"/>
    <row r="227" s="7" customFormat="1" x14ac:dyDescent="0.25"/>
    <row r="228" s="7" customFormat="1" x14ac:dyDescent="0.25"/>
    <row r="229" s="7" customFormat="1" x14ac:dyDescent="0.25"/>
    <row r="230" s="7" customFormat="1" x14ac:dyDescent="0.25"/>
    <row r="231" s="7" customFormat="1" x14ac:dyDescent="0.25"/>
    <row r="232" s="7" customFormat="1" x14ac:dyDescent="0.25"/>
    <row r="233" s="7" customFormat="1" x14ac:dyDescent="0.25"/>
    <row r="234" s="7" customFormat="1" x14ac:dyDescent="0.25"/>
    <row r="235" s="7" customFormat="1" x14ac:dyDescent="0.25"/>
    <row r="236" s="7" customFormat="1" x14ac:dyDescent="0.25"/>
    <row r="237" s="7" customFormat="1" x14ac:dyDescent="0.25"/>
    <row r="238" s="7" customFormat="1" x14ac:dyDescent="0.25"/>
    <row r="239" s="7" customFormat="1" x14ac:dyDescent="0.25"/>
    <row r="240" s="7" customFormat="1" x14ac:dyDescent="0.25"/>
    <row r="241" s="7" customFormat="1" x14ac:dyDescent="0.25"/>
    <row r="242" s="7" customFormat="1" x14ac:dyDescent="0.25"/>
    <row r="243" s="7" customFormat="1" x14ac:dyDescent="0.25"/>
    <row r="244" s="7" customFormat="1" x14ac:dyDescent="0.25"/>
    <row r="245" s="7" customFormat="1" x14ac:dyDescent="0.25"/>
    <row r="246" s="7" customFormat="1" x14ac:dyDescent="0.25"/>
    <row r="247" s="7" customFormat="1" x14ac:dyDescent="0.25"/>
    <row r="248" s="7" customFormat="1" x14ac:dyDescent="0.25"/>
    <row r="249" s="7" customFormat="1" x14ac:dyDescent="0.25"/>
    <row r="250" s="7" customFormat="1" x14ac:dyDescent="0.25"/>
    <row r="251" s="7" customFormat="1" x14ac:dyDescent="0.25"/>
    <row r="252" s="7" customFormat="1" x14ac:dyDescent="0.25"/>
    <row r="253" s="7" customFormat="1" x14ac:dyDescent="0.25"/>
    <row r="254" s="7" customFormat="1" x14ac:dyDescent="0.25"/>
    <row r="255" s="7" customFormat="1" x14ac:dyDescent="0.25"/>
    <row r="256" s="7" customFormat="1" x14ac:dyDescent="0.25"/>
    <row r="257" s="7" customFormat="1" x14ac:dyDescent="0.25"/>
    <row r="258" s="7" customFormat="1" x14ac:dyDescent="0.25"/>
    <row r="259" s="7" customFormat="1" x14ac:dyDescent="0.25"/>
    <row r="260" s="7" customFormat="1" x14ac:dyDescent="0.25"/>
    <row r="261" s="7" customFormat="1" x14ac:dyDescent="0.25"/>
    <row r="262" s="7" customFormat="1" x14ac:dyDescent="0.25"/>
    <row r="263" s="7" customFormat="1" x14ac:dyDescent="0.25"/>
    <row r="264" s="7" customFormat="1" x14ac:dyDescent="0.25"/>
    <row r="265" s="7" customFormat="1" x14ac:dyDescent="0.25"/>
    <row r="266" s="7" customFormat="1" x14ac:dyDescent="0.25"/>
    <row r="267" s="7" customFormat="1" x14ac:dyDescent="0.25"/>
    <row r="268" s="7" customFormat="1" x14ac:dyDescent="0.25"/>
    <row r="269" s="7" customFormat="1" x14ac:dyDescent="0.25"/>
    <row r="270" s="7" customFormat="1" x14ac:dyDescent="0.25"/>
    <row r="271" s="7" customFormat="1" x14ac:dyDescent="0.25"/>
    <row r="272" s="7" customFormat="1" x14ac:dyDescent="0.25"/>
    <row r="273" s="7" customFormat="1" x14ac:dyDescent="0.25"/>
    <row r="274" s="7" customFormat="1" x14ac:dyDescent="0.25"/>
    <row r="275" s="7" customFormat="1" x14ac:dyDescent="0.25"/>
    <row r="276" s="7" customFormat="1" x14ac:dyDescent="0.25"/>
    <row r="277" s="7" customFormat="1" x14ac:dyDescent="0.25"/>
    <row r="278" s="7" customFormat="1" x14ac:dyDescent="0.25"/>
    <row r="279" s="7" customFormat="1" x14ac:dyDescent="0.25"/>
    <row r="280" s="7" customFormat="1" x14ac:dyDescent="0.25"/>
    <row r="281" s="7" customFormat="1" x14ac:dyDescent="0.25"/>
    <row r="282" s="7" customFormat="1" x14ac:dyDescent="0.25"/>
    <row r="283" s="7" customFormat="1" x14ac:dyDescent="0.25"/>
    <row r="284" s="7" customFormat="1" x14ac:dyDescent="0.25"/>
    <row r="285" s="7" customFormat="1" x14ac:dyDescent="0.25"/>
    <row r="286" s="7" customFormat="1" x14ac:dyDescent="0.25"/>
    <row r="287" s="7" customFormat="1" x14ac:dyDescent="0.25"/>
    <row r="288" s="7" customFormat="1" x14ac:dyDescent="0.25"/>
    <row r="289" s="7" customFormat="1" x14ac:dyDescent="0.25"/>
    <row r="290" s="7" customFormat="1" x14ac:dyDescent="0.25"/>
    <row r="291" s="7" customFormat="1" x14ac:dyDescent="0.25"/>
    <row r="292" s="7" customFormat="1" x14ac:dyDescent="0.25"/>
    <row r="293" s="7" customFormat="1" x14ac:dyDescent="0.25"/>
    <row r="294" s="7" customFormat="1" x14ac:dyDescent="0.25"/>
    <row r="295" s="7" customFormat="1" x14ac:dyDescent="0.25"/>
    <row r="296" s="7" customFormat="1" x14ac:dyDescent="0.25"/>
    <row r="297" s="7" customFormat="1" x14ac:dyDescent="0.25"/>
    <row r="298" s="7" customFormat="1" x14ac:dyDescent="0.25"/>
    <row r="299" s="7" customFormat="1" x14ac:dyDescent="0.25"/>
    <row r="300" s="7" customFormat="1" x14ac:dyDescent="0.25"/>
    <row r="301" s="7" customFormat="1" x14ac:dyDescent="0.25"/>
    <row r="302" s="7" customFormat="1" x14ac:dyDescent="0.25"/>
    <row r="303" s="7" customFormat="1" x14ac:dyDescent="0.25"/>
    <row r="304" s="7" customFormat="1" x14ac:dyDescent="0.25"/>
    <row r="305" s="7" customFormat="1" x14ac:dyDescent="0.25"/>
    <row r="306" s="7" customFormat="1" x14ac:dyDescent="0.25"/>
    <row r="307" s="7" customFormat="1" x14ac:dyDescent="0.25"/>
    <row r="308" s="7" customFormat="1" x14ac:dyDescent="0.25"/>
    <row r="309" s="7" customFormat="1" x14ac:dyDescent="0.25"/>
    <row r="310" s="7" customFormat="1" x14ac:dyDescent="0.25"/>
    <row r="311" s="7" customFormat="1" x14ac:dyDescent="0.25"/>
    <row r="312" s="7" customFormat="1" x14ac:dyDescent="0.25"/>
    <row r="313" s="7" customFormat="1" x14ac:dyDescent="0.25"/>
    <row r="314" s="7" customFormat="1" x14ac:dyDescent="0.25"/>
    <row r="315" s="7" customFormat="1" x14ac:dyDescent="0.25"/>
    <row r="316" s="7" customFormat="1" x14ac:dyDescent="0.25"/>
    <row r="317" s="7" customFormat="1" x14ac:dyDescent="0.25"/>
    <row r="318" s="7" customFormat="1" x14ac:dyDescent="0.25"/>
    <row r="319" s="7" customFormat="1" x14ac:dyDescent="0.25"/>
    <row r="320" s="7" customFormat="1" x14ac:dyDescent="0.25"/>
    <row r="321" s="7" customFormat="1" x14ac:dyDescent="0.25"/>
    <row r="322" s="7" customFormat="1" x14ac:dyDescent="0.25"/>
    <row r="323" s="7" customFormat="1" x14ac:dyDescent="0.25"/>
    <row r="324" s="7" customFormat="1" x14ac:dyDescent="0.25"/>
    <row r="325" s="7" customFormat="1" x14ac:dyDescent="0.25"/>
    <row r="326" s="7" customFormat="1" x14ac:dyDescent="0.25"/>
    <row r="327" s="7" customFormat="1" x14ac:dyDescent="0.25"/>
    <row r="328" s="7" customFormat="1" x14ac:dyDescent="0.25"/>
    <row r="329" s="7" customFormat="1" x14ac:dyDescent="0.25"/>
    <row r="330" s="7" customFormat="1" x14ac:dyDescent="0.25"/>
    <row r="331" s="7" customFormat="1" x14ac:dyDescent="0.25"/>
    <row r="332" s="7" customFormat="1" x14ac:dyDescent="0.25"/>
    <row r="333" s="7" customFormat="1" x14ac:dyDescent="0.25"/>
    <row r="334" s="7" customFormat="1" x14ac:dyDescent="0.25"/>
    <row r="335" s="7" customFormat="1" x14ac:dyDescent="0.25"/>
    <row r="336" s="7" customFormat="1" x14ac:dyDescent="0.25"/>
    <row r="337" s="7" customFormat="1" x14ac:dyDescent="0.25"/>
    <row r="338" s="7" customFormat="1" x14ac:dyDescent="0.25"/>
    <row r="339" s="7" customFormat="1" x14ac:dyDescent="0.25"/>
    <row r="340" s="7" customFormat="1" x14ac:dyDescent="0.25"/>
    <row r="341" s="7" customFormat="1" x14ac:dyDescent="0.25"/>
    <row r="342" s="7" customFormat="1" x14ac:dyDescent="0.25"/>
    <row r="343" s="7" customFormat="1" x14ac:dyDescent="0.25"/>
    <row r="344" s="7" customFormat="1" x14ac:dyDescent="0.25"/>
    <row r="345" s="7" customFormat="1" x14ac:dyDescent="0.25"/>
    <row r="346" s="7" customFormat="1" x14ac:dyDescent="0.25"/>
    <row r="347" s="7" customFormat="1" x14ac:dyDescent="0.25"/>
    <row r="348" s="7" customFormat="1" x14ac:dyDescent="0.25"/>
    <row r="349" s="7" customFormat="1" x14ac:dyDescent="0.25"/>
    <row r="350" s="7" customFormat="1" x14ac:dyDescent="0.25"/>
    <row r="351" s="7" customFormat="1" x14ac:dyDescent="0.25"/>
    <row r="352" s="7" customFormat="1" x14ac:dyDescent="0.25"/>
    <row r="353" s="7" customFormat="1" x14ac:dyDescent="0.25"/>
    <row r="354" s="7" customFormat="1" x14ac:dyDescent="0.25"/>
    <row r="355" s="7" customFormat="1" x14ac:dyDescent="0.25"/>
    <row r="356" s="7" customFormat="1" x14ac:dyDescent="0.25"/>
    <row r="357" s="7" customFormat="1" x14ac:dyDescent="0.25"/>
    <row r="358" s="7" customFormat="1" x14ac:dyDescent="0.25"/>
    <row r="359" s="7" customFormat="1" x14ac:dyDescent="0.25"/>
    <row r="360" s="7" customFormat="1" x14ac:dyDescent="0.25"/>
    <row r="361" s="7" customFormat="1" x14ac:dyDescent="0.25"/>
    <row r="362" s="7" customFormat="1" x14ac:dyDescent="0.25"/>
    <row r="363" s="7" customFormat="1" x14ac:dyDescent="0.25"/>
    <row r="364" s="7" customFormat="1" x14ac:dyDescent="0.25"/>
    <row r="365" s="7" customFormat="1" x14ac:dyDescent="0.25"/>
    <row r="366" s="7" customFormat="1" x14ac:dyDescent="0.25"/>
    <row r="367" s="7" customFormat="1" x14ac:dyDescent="0.25"/>
    <row r="368" s="7" customFormat="1" x14ac:dyDescent="0.25"/>
    <row r="369" s="7" customFormat="1" x14ac:dyDescent="0.25"/>
    <row r="370" s="7" customFormat="1" x14ac:dyDescent="0.25"/>
    <row r="371" s="7" customFormat="1" x14ac:dyDescent="0.25"/>
    <row r="372" s="7" customFormat="1" x14ac:dyDescent="0.25"/>
    <row r="373" s="7" customFormat="1" x14ac:dyDescent="0.25"/>
    <row r="374" s="7" customFormat="1" x14ac:dyDescent="0.25"/>
    <row r="375" s="7" customFormat="1" x14ac:dyDescent="0.25"/>
    <row r="376" s="7" customFormat="1" x14ac:dyDescent="0.25"/>
    <row r="377" s="7" customFormat="1" x14ac:dyDescent="0.25"/>
    <row r="378" s="7" customFormat="1" x14ac:dyDescent="0.25"/>
    <row r="379" s="7" customFormat="1" x14ac:dyDescent="0.25"/>
    <row r="380" s="7" customFormat="1" x14ac:dyDescent="0.25"/>
    <row r="381" s="7" customFormat="1" x14ac:dyDescent="0.25"/>
    <row r="382" s="7" customFormat="1" x14ac:dyDescent="0.25"/>
    <row r="383" s="7" customFormat="1" x14ac:dyDescent="0.25"/>
    <row r="384" s="7" customFormat="1" x14ac:dyDescent="0.25"/>
    <row r="385" s="7" customFormat="1" x14ac:dyDescent="0.25"/>
    <row r="386" s="7" customFormat="1" x14ac:dyDescent="0.25"/>
    <row r="387" s="7" customFormat="1" x14ac:dyDescent="0.25"/>
    <row r="388" s="7" customFormat="1" x14ac:dyDescent="0.25"/>
    <row r="389" s="7" customFormat="1" x14ac:dyDescent="0.25"/>
    <row r="390" s="7" customFormat="1" x14ac:dyDescent="0.25"/>
    <row r="391" s="7" customFormat="1" x14ac:dyDescent="0.25"/>
    <row r="392" s="7" customFormat="1" x14ac:dyDescent="0.25"/>
    <row r="393" s="7" customFormat="1" x14ac:dyDescent="0.25"/>
    <row r="394" s="7" customFormat="1" x14ac:dyDescent="0.25"/>
    <row r="395" s="7" customFormat="1" x14ac:dyDescent="0.25"/>
    <row r="396" s="7" customFormat="1" x14ac:dyDescent="0.25"/>
    <row r="397" s="7" customFormat="1" x14ac:dyDescent="0.25"/>
    <row r="398" s="7" customFormat="1" x14ac:dyDescent="0.25"/>
    <row r="399" s="7" customFormat="1" x14ac:dyDescent="0.25"/>
    <row r="400" s="7" customFormat="1" x14ac:dyDescent="0.25"/>
    <row r="401" s="7" customFormat="1" x14ac:dyDescent="0.25"/>
    <row r="402" s="7" customFormat="1" x14ac:dyDescent="0.25"/>
    <row r="403" s="7" customFormat="1" x14ac:dyDescent="0.25"/>
    <row r="404" s="7" customFormat="1" x14ac:dyDescent="0.25"/>
    <row r="405" s="7" customFormat="1" x14ac:dyDescent="0.25"/>
    <row r="406" s="7" customFormat="1" x14ac:dyDescent="0.25"/>
    <row r="407" s="7" customFormat="1" x14ac:dyDescent="0.25"/>
    <row r="408" s="7" customFormat="1" x14ac:dyDescent="0.25"/>
    <row r="409" s="7" customFormat="1" x14ac:dyDescent="0.25"/>
    <row r="410" s="7" customFormat="1" x14ac:dyDescent="0.25"/>
    <row r="411" s="7" customFormat="1" x14ac:dyDescent="0.25"/>
    <row r="412" s="7" customFormat="1" x14ac:dyDescent="0.25"/>
    <row r="413" s="7" customFormat="1" x14ac:dyDescent="0.25"/>
    <row r="414" s="7" customFormat="1" x14ac:dyDescent="0.25"/>
    <row r="415" s="7" customFormat="1" x14ac:dyDescent="0.25"/>
    <row r="416" s="7" customFormat="1" x14ac:dyDescent="0.25"/>
    <row r="417" s="7" customFormat="1" x14ac:dyDescent="0.25"/>
    <row r="418" s="7" customFormat="1" x14ac:dyDescent="0.25"/>
    <row r="419" s="7" customFormat="1" x14ac:dyDescent="0.25"/>
    <row r="420" s="7" customFormat="1" x14ac:dyDescent="0.25"/>
    <row r="421" s="7" customFormat="1" x14ac:dyDescent="0.25"/>
    <row r="422" s="7" customFormat="1" x14ac:dyDescent="0.25"/>
    <row r="423" s="7" customFormat="1" x14ac:dyDescent="0.25"/>
    <row r="424" s="7" customFormat="1" x14ac:dyDescent="0.25"/>
    <row r="425" s="7" customFormat="1" x14ac:dyDescent="0.25"/>
    <row r="426" s="7" customFormat="1" x14ac:dyDescent="0.25"/>
    <row r="427" s="7" customFormat="1" x14ac:dyDescent="0.25"/>
    <row r="428" s="7" customFormat="1" x14ac:dyDescent="0.25"/>
    <row r="429" s="7" customFormat="1" x14ac:dyDescent="0.25"/>
    <row r="430" s="7" customFormat="1" x14ac:dyDescent="0.25"/>
    <row r="431" s="7" customFormat="1" x14ac:dyDescent="0.25"/>
    <row r="432" s="7" customFormat="1" x14ac:dyDescent="0.25"/>
    <row r="433" s="7" customFormat="1" x14ac:dyDescent="0.25"/>
    <row r="434" s="7" customFormat="1" x14ac:dyDescent="0.25"/>
    <row r="435" s="7" customFormat="1" x14ac:dyDescent="0.25"/>
    <row r="436" s="7" customFormat="1" x14ac:dyDescent="0.25"/>
    <row r="437" s="7" customFormat="1" x14ac:dyDescent="0.25"/>
    <row r="438" s="7" customFormat="1" x14ac:dyDescent="0.25"/>
    <row r="439" s="7" customFormat="1" x14ac:dyDescent="0.25"/>
    <row r="440" s="7" customFormat="1" x14ac:dyDescent="0.25"/>
    <row r="441" s="7" customFormat="1" x14ac:dyDescent="0.25"/>
    <row r="442" s="7" customFormat="1" x14ac:dyDescent="0.25"/>
    <row r="443" s="7" customFormat="1" x14ac:dyDescent="0.25"/>
    <row r="444" s="7" customFormat="1" x14ac:dyDescent="0.25"/>
    <row r="445" s="7" customFormat="1" x14ac:dyDescent="0.25"/>
    <row r="446" s="7" customFormat="1" x14ac:dyDescent="0.25"/>
    <row r="447" s="7" customFormat="1" x14ac:dyDescent="0.25"/>
    <row r="448" s="7" customFormat="1" x14ac:dyDescent="0.25"/>
    <row r="449" s="7" customFormat="1" x14ac:dyDescent="0.25"/>
    <row r="450" s="7" customFormat="1" x14ac:dyDescent="0.25"/>
    <row r="451" s="7" customFormat="1" x14ac:dyDescent="0.25"/>
    <row r="452" s="7" customFormat="1" x14ac:dyDescent="0.25"/>
    <row r="453" s="7" customFormat="1" x14ac:dyDescent="0.25"/>
    <row r="454" s="7" customFormat="1" x14ac:dyDescent="0.25"/>
    <row r="455" s="7" customFormat="1" x14ac:dyDescent="0.25"/>
    <row r="456" s="7" customFormat="1" x14ac:dyDescent="0.25"/>
    <row r="457" s="7" customFormat="1" x14ac:dyDescent="0.25"/>
    <row r="458" s="7" customFormat="1" x14ac:dyDescent="0.25"/>
    <row r="459" s="7" customFormat="1" x14ac:dyDescent="0.25"/>
    <row r="460" s="7" customFormat="1" x14ac:dyDescent="0.25"/>
    <row r="461" s="7" customFormat="1" x14ac:dyDescent="0.25"/>
    <row r="462" s="7" customFormat="1" x14ac:dyDescent="0.25"/>
    <row r="463" s="7" customFormat="1" x14ac:dyDescent="0.25"/>
    <row r="464" s="7" customFormat="1" x14ac:dyDescent="0.25"/>
    <row r="465" s="7" customFormat="1" x14ac:dyDescent="0.25"/>
    <row r="466" s="7" customFormat="1" x14ac:dyDescent="0.25"/>
    <row r="467" s="7" customFormat="1" x14ac:dyDescent="0.25"/>
    <row r="468" s="7" customFormat="1" x14ac:dyDescent="0.25"/>
    <row r="469" s="7" customFormat="1" x14ac:dyDescent="0.25"/>
    <row r="470" s="7" customFormat="1" x14ac:dyDescent="0.25"/>
    <row r="471" s="7" customFormat="1" x14ac:dyDescent="0.25"/>
    <row r="472" s="7" customFormat="1" x14ac:dyDescent="0.25"/>
    <row r="473" s="7" customFormat="1" x14ac:dyDescent="0.25"/>
    <row r="474" s="7" customFormat="1" x14ac:dyDescent="0.25"/>
    <row r="475" s="7" customFormat="1" x14ac:dyDescent="0.25"/>
    <row r="476" s="7" customFormat="1" x14ac:dyDescent="0.25"/>
    <row r="477" s="7" customFormat="1" x14ac:dyDescent="0.25"/>
    <row r="478" s="7" customFormat="1" x14ac:dyDescent="0.25"/>
    <row r="479" s="7" customFormat="1" x14ac:dyDescent="0.25"/>
    <row r="480" s="7" customFormat="1" x14ac:dyDescent="0.25"/>
    <row r="481" s="7" customFormat="1" x14ac:dyDescent="0.25"/>
    <row r="482" s="7" customFormat="1" x14ac:dyDescent="0.25"/>
    <row r="483" s="7" customFormat="1" x14ac:dyDescent="0.25"/>
    <row r="484" s="7" customFormat="1" x14ac:dyDescent="0.25"/>
    <row r="485" s="7" customFormat="1" x14ac:dyDescent="0.25"/>
    <row r="486" s="7" customFormat="1" x14ac:dyDescent="0.25"/>
    <row r="487" s="7" customFormat="1" x14ac:dyDescent="0.25"/>
    <row r="488" s="7" customFormat="1" x14ac:dyDescent="0.25"/>
    <row r="489" s="7" customFormat="1" x14ac:dyDescent="0.25"/>
    <row r="490" s="7" customFormat="1" x14ac:dyDescent="0.25"/>
    <row r="491" s="7" customFormat="1" x14ac:dyDescent="0.25"/>
    <row r="492" s="7" customFormat="1" x14ac:dyDescent="0.25"/>
    <row r="493" s="7" customFormat="1" x14ac:dyDescent="0.25"/>
    <row r="494" s="7" customFormat="1" x14ac:dyDescent="0.25"/>
    <row r="495" s="7" customFormat="1" x14ac:dyDescent="0.25"/>
    <row r="496" s="7" customFormat="1" x14ac:dyDescent="0.25"/>
    <row r="497" s="7" customFormat="1" x14ac:dyDescent="0.25"/>
    <row r="498" s="7" customFormat="1" x14ac:dyDescent="0.25"/>
    <row r="499" s="7" customFormat="1" x14ac:dyDescent="0.25"/>
    <row r="500" s="7" customFormat="1" x14ac:dyDescent="0.25"/>
    <row r="501" s="7" customFormat="1" x14ac:dyDescent="0.25"/>
    <row r="502" s="7" customFormat="1" x14ac:dyDescent="0.25"/>
    <row r="503" s="7" customFormat="1" x14ac:dyDescent="0.25"/>
    <row r="504" s="7" customFormat="1" x14ac:dyDescent="0.25"/>
    <row r="505" s="7" customFormat="1" x14ac:dyDescent="0.25"/>
    <row r="506" s="7" customFormat="1" x14ac:dyDescent="0.25"/>
    <row r="507" s="7" customFormat="1" x14ac:dyDescent="0.25"/>
    <row r="508" s="7" customFormat="1" x14ac:dyDescent="0.25"/>
    <row r="509" s="7" customFormat="1" x14ac:dyDescent="0.25"/>
    <row r="510" s="7" customFormat="1" x14ac:dyDescent="0.25"/>
    <row r="511" s="7" customFormat="1" x14ac:dyDescent="0.25"/>
    <row r="512" s="7" customFormat="1" x14ac:dyDescent="0.25"/>
    <row r="513" s="7" customFormat="1" x14ac:dyDescent="0.25"/>
    <row r="514" s="7" customFormat="1" x14ac:dyDescent="0.25"/>
    <row r="515" s="7" customFormat="1" x14ac:dyDescent="0.25"/>
    <row r="516" s="7" customFormat="1" x14ac:dyDescent="0.25"/>
    <row r="517" s="7" customFormat="1" x14ac:dyDescent="0.25"/>
    <row r="518" s="7" customFormat="1" x14ac:dyDescent="0.25"/>
    <row r="519" s="7" customFormat="1" x14ac:dyDescent="0.25"/>
    <row r="520" s="7" customFormat="1" x14ac:dyDescent="0.25"/>
    <row r="521" s="7" customFormat="1" x14ac:dyDescent="0.25"/>
    <row r="522" s="7" customFormat="1" x14ac:dyDescent="0.25"/>
    <row r="523" s="7" customFormat="1" x14ac:dyDescent="0.25"/>
    <row r="524" s="7" customFormat="1" x14ac:dyDescent="0.25"/>
    <row r="525" s="7" customFormat="1" x14ac:dyDescent="0.25"/>
    <row r="526" s="7" customFormat="1" x14ac:dyDescent="0.25"/>
    <row r="527" s="7" customFormat="1" x14ac:dyDescent="0.25"/>
    <row r="528" s="7" customFormat="1" x14ac:dyDescent="0.25"/>
    <row r="529" s="7" customFormat="1" x14ac:dyDescent="0.25"/>
    <row r="530" s="7" customFormat="1" x14ac:dyDescent="0.25"/>
    <row r="531" s="7" customFormat="1" x14ac:dyDescent="0.25"/>
    <row r="532" s="7" customFormat="1" x14ac:dyDescent="0.25"/>
    <row r="533" s="7" customFormat="1" x14ac:dyDescent="0.25"/>
    <row r="534" s="7" customFormat="1" x14ac:dyDescent="0.25"/>
    <row r="535" s="7" customFormat="1" x14ac:dyDescent="0.25"/>
    <row r="536" s="7" customFormat="1" x14ac:dyDescent="0.25"/>
    <row r="537" s="7" customFormat="1" x14ac:dyDescent="0.25"/>
    <row r="538" s="7" customFormat="1" x14ac:dyDescent="0.25"/>
    <row r="539" s="7" customFormat="1" x14ac:dyDescent="0.25"/>
    <row r="540" s="7" customFormat="1" x14ac:dyDescent="0.25"/>
    <row r="541" s="7" customFormat="1" x14ac:dyDescent="0.25"/>
    <row r="542" s="7" customFormat="1" x14ac:dyDescent="0.25"/>
    <row r="543" s="7" customFormat="1" x14ac:dyDescent="0.25"/>
    <row r="544" s="7" customFormat="1" x14ac:dyDescent="0.25"/>
    <row r="545" s="7" customFormat="1" x14ac:dyDescent="0.25"/>
    <row r="546" s="7" customFormat="1" x14ac:dyDescent="0.25"/>
    <row r="547" s="7" customFormat="1" x14ac:dyDescent="0.25"/>
    <row r="548" s="7" customFormat="1" x14ac:dyDescent="0.25"/>
    <row r="549" s="7" customFormat="1" x14ac:dyDescent="0.25"/>
    <row r="550" s="7" customFormat="1" x14ac:dyDescent="0.25"/>
    <row r="551" s="7" customFormat="1" x14ac:dyDescent="0.25"/>
    <row r="552" s="7" customFormat="1" x14ac:dyDescent="0.25"/>
    <row r="553" s="7" customFormat="1" x14ac:dyDescent="0.25"/>
    <row r="554" s="7" customFormat="1" x14ac:dyDescent="0.25"/>
    <row r="555" s="7" customFormat="1" x14ac:dyDescent="0.25"/>
    <row r="556" s="7" customFormat="1" x14ac:dyDescent="0.25"/>
    <row r="557" s="7" customFormat="1" x14ac:dyDescent="0.25"/>
    <row r="558" s="7" customFormat="1" x14ac:dyDescent="0.25"/>
    <row r="559" s="7" customFormat="1" x14ac:dyDescent="0.25"/>
    <row r="560" s="7" customFormat="1" x14ac:dyDescent="0.25"/>
    <row r="561" s="7" customFormat="1" x14ac:dyDescent="0.25"/>
    <row r="562" s="7" customFormat="1" x14ac:dyDescent="0.25"/>
    <row r="563" s="7" customFormat="1" x14ac:dyDescent="0.25"/>
    <row r="564" s="7" customFormat="1" x14ac:dyDescent="0.25"/>
    <row r="565" s="7" customFormat="1" x14ac:dyDescent="0.25"/>
    <row r="566" s="7" customFormat="1" x14ac:dyDescent="0.25"/>
    <row r="567" s="7" customFormat="1" x14ac:dyDescent="0.25"/>
    <row r="568" s="7" customFormat="1" x14ac:dyDescent="0.25"/>
    <row r="569" s="7" customFormat="1" x14ac:dyDescent="0.25"/>
    <row r="570" s="7" customFormat="1" x14ac:dyDescent="0.25"/>
    <row r="571" s="7" customFormat="1" x14ac:dyDescent="0.25"/>
    <row r="572" s="7" customFormat="1" x14ac:dyDescent="0.25"/>
    <row r="573" s="7" customFormat="1" x14ac:dyDescent="0.25"/>
    <row r="574" s="7" customFormat="1" x14ac:dyDescent="0.25"/>
    <row r="575" s="7" customFormat="1" x14ac:dyDescent="0.25"/>
    <row r="576" s="7" customFormat="1" x14ac:dyDescent="0.25"/>
    <row r="577" s="7" customFormat="1" x14ac:dyDescent="0.25"/>
    <row r="578" s="7" customFormat="1" x14ac:dyDescent="0.25"/>
    <row r="579" s="7" customFormat="1" x14ac:dyDescent="0.25"/>
    <row r="580" s="7" customFormat="1" x14ac:dyDescent="0.25"/>
    <row r="581" s="7" customFormat="1" x14ac:dyDescent="0.25"/>
    <row r="582" s="7" customFormat="1" x14ac:dyDescent="0.25"/>
    <row r="583" s="7" customFormat="1" x14ac:dyDescent="0.25"/>
    <row r="584" s="7" customFormat="1" x14ac:dyDescent="0.25"/>
    <row r="585" s="7" customFormat="1" x14ac:dyDescent="0.25"/>
    <row r="586" s="7" customFormat="1" x14ac:dyDescent="0.25"/>
    <row r="587" s="7" customFormat="1" x14ac:dyDescent="0.25"/>
    <row r="588" s="7" customFormat="1" x14ac:dyDescent="0.25"/>
    <row r="589" s="7" customFormat="1" x14ac:dyDescent="0.25"/>
    <row r="590" s="7" customFormat="1" x14ac:dyDescent="0.25"/>
    <row r="591" s="7" customFormat="1" x14ac:dyDescent="0.25"/>
    <row r="592" s="7" customFormat="1" x14ac:dyDescent="0.25"/>
    <row r="593" s="7" customFormat="1" x14ac:dyDescent="0.25"/>
    <row r="594" s="7" customFormat="1" x14ac:dyDescent="0.25"/>
    <row r="595" s="7" customFormat="1" x14ac:dyDescent="0.25"/>
    <row r="596" s="7" customFormat="1" x14ac:dyDescent="0.25"/>
    <row r="597" s="7" customFormat="1" x14ac:dyDescent="0.25"/>
    <row r="598" s="7" customFormat="1" x14ac:dyDescent="0.25"/>
    <row r="599" s="7" customFormat="1" x14ac:dyDescent="0.25"/>
    <row r="600" s="7" customFormat="1" x14ac:dyDescent="0.25"/>
    <row r="601" s="7" customFormat="1" x14ac:dyDescent="0.25"/>
    <row r="602" s="7" customFormat="1" x14ac:dyDescent="0.25"/>
    <row r="603" s="7" customFormat="1" x14ac:dyDescent="0.25"/>
    <row r="604" s="7" customFormat="1" x14ac:dyDescent="0.25"/>
    <row r="605" s="7" customFormat="1" x14ac:dyDescent="0.25"/>
    <row r="606" s="7" customFormat="1" x14ac:dyDescent="0.25"/>
    <row r="607" s="7" customFormat="1" x14ac:dyDescent="0.25"/>
    <row r="608" s="7" customFormat="1" x14ac:dyDescent="0.25"/>
    <row r="609" s="7" customFormat="1" x14ac:dyDescent="0.25"/>
    <row r="610" s="7" customFormat="1" x14ac:dyDescent="0.25"/>
    <row r="611" s="7" customFormat="1" x14ac:dyDescent="0.25"/>
    <row r="612" s="7" customFormat="1" x14ac:dyDescent="0.25"/>
    <row r="613" s="7" customFormat="1" x14ac:dyDescent="0.25"/>
    <row r="614" s="7" customFormat="1" x14ac:dyDescent="0.25"/>
    <row r="615" s="7" customFormat="1" x14ac:dyDescent="0.25"/>
    <row r="616" s="7" customFormat="1" x14ac:dyDescent="0.25"/>
    <row r="617" s="7" customFormat="1" x14ac:dyDescent="0.25"/>
    <row r="618" s="7" customFormat="1" x14ac:dyDescent="0.25"/>
    <row r="619" s="7" customFormat="1" x14ac:dyDescent="0.25"/>
    <row r="620" s="7" customFormat="1" x14ac:dyDescent="0.25"/>
    <row r="621" s="7" customFormat="1" x14ac:dyDescent="0.25"/>
    <row r="622" s="7" customFormat="1" x14ac:dyDescent="0.25"/>
    <row r="623" s="7" customFormat="1" x14ac:dyDescent="0.25"/>
    <row r="624" s="7" customFormat="1" x14ac:dyDescent="0.25"/>
    <row r="625" s="7" customFormat="1" x14ac:dyDescent="0.25"/>
    <row r="626" s="7" customFormat="1" x14ac:dyDescent="0.25"/>
    <row r="627" s="7" customFormat="1" x14ac:dyDescent="0.25"/>
    <row r="628" s="7" customFormat="1" x14ac:dyDescent="0.25"/>
    <row r="629" s="7" customFormat="1" x14ac:dyDescent="0.25"/>
    <row r="630" s="7" customFormat="1" x14ac:dyDescent="0.25"/>
    <row r="631" s="7" customFormat="1" x14ac:dyDescent="0.25"/>
    <row r="632" s="7" customFormat="1" x14ac:dyDescent="0.25"/>
    <row r="633" s="7" customFormat="1" x14ac:dyDescent="0.25"/>
    <row r="634" s="7" customFormat="1" x14ac:dyDescent="0.25"/>
    <row r="635" s="7" customFormat="1" x14ac:dyDescent="0.25"/>
    <row r="636" s="7" customFormat="1" x14ac:dyDescent="0.25"/>
    <row r="637" s="7" customFormat="1" x14ac:dyDescent="0.25"/>
    <row r="638" s="7" customFormat="1" x14ac:dyDescent="0.25"/>
    <row r="639" s="7" customFormat="1" x14ac:dyDescent="0.25"/>
    <row r="640" s="7" customFormat="1" x14ac:dyDescent="0.25"/>
    <row r="641" s="7" customFormat="1" x14ac:dyDescent="0.25"/>
    <row r="642" s="7" customFormat="1" x14ac:dyDescent="0.25"/>
    <row r="643" s="7" customFormat="1" x14ac:dyDescent="0.25"/>
    <row r="644" s="7" customFormat="1" x14ac:dyDescent="0.25"/>
    <row r="645" s="7" customFormat="1" x14ac:dyDescent="0.25"/>
    <row r="646" s="7" customFormat="1" x14ac:dyDescent="0.25"/>
    <row r="647" s="7" customFormat="1" x14ac:dyDescent="0.25"/>
    <row r="648" s="7" customFormat="1" x14ac:dyDescent="0.25"/>
    <row r="649" s="7" customFormat="1" x14ac:dyDescent="0.25"/>
    <row r="650" s="7" customFormat="1" x14ac:dyDescent="0.25"/>
    <row r="651" s="7" customFormat="1" x14ac:dyDescent="0.25"/>
    <row r="652" s="7" customFormat="1" x14ac:dyDescent="0.25"/>
    <row r="653" s="7" customFormat="1" x14ac:dyDescent="0.25"/>
    <row r="654" s="7" customFormat="1" x14ac:dyDescent="0.25"/>
    <row r="655" s="7" customFormat="1" x14ac:dyDescent="0.25"/>
    <row r="656" s="7" customFormat="1" x14ac:dyDescent="0.25"/>
    <row r="657" s="7" customFormat="1" x14ac:dyDescent="0.25"/>
    <row r="658" s="7" customFormat="1" x14ac:dyDescent="0.25"/>
    <row r="659" s="7" customFormat="1" x14ac:dyDescent="0.25"/>
    <row r="660" s="7" customFormat="1" x14ac:dyDescent="0.25"/>
    <row r="661" s="7" customFormat="1" x14ac:dyDescent="0.25"/>
    <row r="662" s="7" customFormat="1" x14ac:dyDescent="0.25"/>
    <row r="663" s="7" customFormat="1" x14ac:dyDescent="0.25"/>
    <row r="664" s="7" customFormat="1" x14ac:dyDescent="0.25"/>
    <row r="665" s="7" customFormat="1" x14ac:dyDescent="0.25"/>
    <row r="666" s="7" customFormat="1" x14ac:dyDescent="0.25"/>
    <row r="667" s="7" customFormat="1" x14ac:dyDescent="0.25"/>
    <row r="668" s="7" customFormat="1" x14ac:dyDescent="0.25"/>
    <row r="669" s="7" customFormat="1" x14ac:dyDescent="0.25"/>
    <row r="670" s="7" customFormat="1" x14ac:dyDescent="0.25"/>
    <row r="671" s="7" customFormat="1" x14ac:dyDescent="0.25"/>
    <row r="672" s="7" customFormat="1" x14ac:dyDescent="0.25"/>
    <row r="673" s="7" customFormat="1" x14ac:dyDescent="0.25"/>
    <row r="674" s="7" customFormat="1" x14ac:dyDescent="0.25"/>
    <row r="675" s="7" customFormat="1" x14ac:dyDescent="0.25"/>
    <row r="676" s="7" customFormat="1" x14ac:dyDescent="0.25"/>
    <row r="677" s="7" customFormat="1" x14ac:dyDescent="0.25"/>
    <row r="678" s="7" customFormat="1" x14ac:dyDescent="0.25"/>
    <row r="679" s="7" customFormat="1" x14ac:dyDescent="0.25"/>
    <row r="680" s="7" customFormat="1" x14ac:dyDescent="0.25"/>
    <row r="681" s="7" customFormat="1" x14ac:dyDescent="0.25"/>
    <row r="682" s="7" customFormat="1" x14ac:dyDescent="0.25"/>
    <row r="683" s="7" customFormat="1" x14ac:dyDescent="0.25"/>
    <row r="684" s="7" customFormat="1" x14ac:dyDescent="0.25"/>
    <row r="685" s="7" customFormat="1" x14ac:dyDescent="0.25"/>
    <row r="686" s="7" customFormat="1" x14ac:dyDescent="0.25"/>
    <row r="687" s="7" customFormat="1" x14ac:dyDescent="0.25"/>
    <row r="688" s="7" customFormat="1" x14ac:dyDescent="0.25"/>
    <row r="689" s="7" customFormat="1" x14ac:dyDescent="0.25"/>
    <row r="690" s="7" customFormat="1" x14ac:dyDescent="0.25"/>
    <row r="691" s="7" customFormat="1" x14ac:dyDescent="0.25"/>
    <row r="692" s="7" customFormat="1" x14ac:dyDescent="0.25"/>
    <row r="693" s="7" customFormat="1" x14ac:dyDescent="0.25"/>
    <row r="694" s="7" customFormat="1" x14ac:dyDescent="0.25"/>
    <row r="695" s="7" customFormat="1" x14ac:dyDescent="0.25"/>
    <row r="696" s="7" customFormat="1" x14ac:dyDescent="0.25"/>
    <row r="697" s="7" customFormat="1" x14ac:dyDescent="0.25"/>
    <row r="698" s="7" customFormat="1" x14ac:dyDescent="0.25"/>
    <row r="699" s="7" customFormat="1" x14ac:dyDescent="0.25"/>
    <row r="700" s="7" customFormat="1" x14ac:dyDescent="0.25"/>
    <row r="701" s="7" customFormat="1" x14ac:dyDescent="0.25"/>
    <row r="702" s="7" customFormat="1" x14ac:dyDescent="0.25"/>
    <row r="703" s="7" customFormat="1" x14ac:dyDescent="0.25"/>
    <row r="704" s="7" customFormat="1" x14ac:dyDescent="0.25"/>
    <row r="705" s="7" customFormat="1" x14ac:dyDescent="0.25"/>
    <row r="706" s="7" customFormat="1" x14ac:dyDescent="0.25"/>
    <row r="707" s="7" customFormat="1" x14ac:dyDescent="0.25"/>
    <row r="708" s="7" customFormat="1" x14ac:dyDescent="0.25"/>
    <row r="709" s="7" customFormat="1" x14ac:dyDescent="0.25"/>
    <row r="710" s="7" customFormat="1" x14ac:dyDescent="0.25"/>
    <row r="711" s="7" customFormat="1" x14ac:dyDescent="0.25"/>
    <row r="712" s="7" customFormat="1" x14ac:dyDescent="0.25"/>
    <row r="713" s="7" customFormat="1" x14ac:dyDescent="0.25"/>
    <row r="714" s="7" customFormat="1" x14ac:dyDescent="0.25"/>
    <row r="715" s="7" customFormat="1" x14ac:dyDescent="0.25"/>
    <row r="716" s="7" customFormat="1" x14ac:dyDescent="0.25"/>
    <row r="717" s="7" customFormat="1" x14ac:dyDescent="0.25"/>
    <row r="718" s="7" customFormat="1" x14ac:dyDescent="0.25"/>
    <row r="719" s="7" customFormat="1" x14ac:dyDescent="0.25"/>
    <row r="720" s="7" customFormat="1" x14ac:dyDescent="0.25"/>
    <row r="721" s="7" customFormat="1" x14ac:dyDescent="0.25"/>
    <row r="722" s="7" customFormat="1" x14ac:dyDescent="0.25"/>
    <row r="723" s="7" customFormat="1" x14ac:dyDescent="0.25"/>
    <row r="724" s="7" customFormat="1" x14ac:dyDescent="0.25"/>
    <row r="725" s="7" customFormat="1" x14ac:dyDescent="0.25"/>
    <row r="726" s="7" customFormat="1" x14ac:dyDescent="0.25"/>
    <row r="727" s="7" customFormat="1" x14ac:dyDescent="0.25"/>
    <row r="728" s="7" customFormat="1" x14ac:dyDescent="0.25"/>
    <row r="729" s="7" customFormat="1" x14ac:dyDescent="0.25"/>
    <row r="730" s="7" customFormat="1" x14ac:dyDescent="0.25"/>
    <row r="731" s="7" customFormat="1" x14ac:dyDescent="0.25"/>
    <row r="732" s="7" customFormat="1" x14ac:dyDescent="0.25"/>
    <row r="733" s="7" customFormat="1" x14ac:dyDescent="0.25"/>
    <row r="734" s="7" customFormat="1" x14ac:dyDescent="0.25"/>
    <row r="735" s="7" customFormat="1" x14ac:dyDescent="0.25"/>
    <row r="736" s="7" customFormat="1" x14ac:dyDescent="0.25"/>
    <row r="737" s="7" customFormat="1" x14ac:dyDescent="0.25"/>
    <row r="738" s="7" customFormat="1" x14ac:dyDescent="0.25"/>
    <row r="739" s="7" customFormat="1" x14ac:dyDescent="0.25"/>
    <row r="740" s="7" customFormat="1" x14ac:dyDescent="0.25"/>
    <row r="741" s="7" customFormat="1" x14ac:dyDescent="0.25"/>
    <row r="742" s="7" customFormat="1" x14ac:dyDescent="0.25"/>
    <row r="743" s="7" customFormat="1" x14ac:dyDescent="0.25"/>
    <row r="744" s="7" customFormat="1" x14ac:dyDescent="0.25"/>
    <row r="745" s="7" customFormat="1" x14ac:dyDescent="0.25"/>
    <row r="746" s="7" customFormat="1" x14ac:dyDescent="0.25"/>
  </sheetData>
  <autoFilter ref="A8:Y43"/>
  <sortState ref="A9:X45">
    <sortCondition ref="A9:A45"/>
  </sortState>
  <mergeCells count="11">
    <mergeCell ref="A47:F47"/>
    <mergeCell ref="A45:D45"/>
    <mergeCell ref="A46:F46"/>
    <mergeCell ref="A1:Y1"/>
    <mergeCell ref="A2:Y2"/>
    <mergeCell ref="A3:Y3"/>
    <mergeCell ref="A6:A7"/>
    <mergeCell ref="B6:B7"/>
    <mergeCell ref="C6:C7"/>
    <mergeCell ref="D6:Y6"/>
    <mergeCell ref="A4:Y4"/>
  </mergeCells>
  <pageMargins left="0.70866141732283472" right="0.31496062992125984" top="0.43307086614173229" bottom="0.55118110236220474" header="0.31496062992125984" footer="0.31496062992125984"/>
  <pageSetup paperSize="5" scale="35" fitToHeight="5" orientation="landscape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Rogelio SSZ</dc:creator>
  <cp:lastModifiedBy>ROGER</cp:lastModifiedBy>
  <cp:lastPrinted>2020-03-10T19:27:16Z</cp:lastPrinted>
  <dcterms:created xsi:type="dcterms:W3CDTF">2019-01-31T15:39:45Z</dcterms:created>
  <dcterms:modified xsi:type="dcterms:W3CDTF">2020-12-15T18:26:03Z</dcterms:modified>
</cp:coreProperties>
</file>